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32f2914ddd9e79/Documents/Formation/Documents partagés/RPE-2025/"/>
    </mc:Choice>
  </mc:AlternateContent>
  <xr:revisionPtr revIDLastSave="0" documentId="8_{5F7A18F1-FFBD-4ED5-946B-B8E047B3D9BA}" xr6:coauthVersionLast="47" xr6:coauthVersionMax="47" xr10:uidLastSave="{00000000-0000-0000-0000-000000000000}"/>
  <workbookProtection workbookAlgorithmName="SHA-512" workbookHashValue="BBkFV0nY49gEdlxkS1/a1IA1b1aLp8C1qpSe86XmQg1pUshRz1dMko5Ji0L5QSmWNSThxbg/MQO0FPHW5GxWJg==" workbookSaltValue="kMVKSA/ufhvJs+ywHh/0eg==" workbookSpinCount="100000" lockStructure="1"/>
  <bookViews>
    <workbookView xWindow="-120" yWindow="-120" windowWidth="38640" windowHeight="21120" xr2:uid="{EC8299EA-C01E-42E7-9D7A-33BCDB7CE23E}"/>
  </bookViews>
  <sheets>
    <sheet name="Parametres" sheetId="1" r:id="rId1"/>
    <sheet name="Janvier" sheetId="6" r:id="rId2"/>
    <sheet name="Février" sheetId="31" r:id="rId3"/>
    <sheet name="Mars" sheetId="35" r:id="rId4"/>
    <sheet name="Avril" sheetId="36" r:id="rId5"/>
    <sheet name="Mai" sheetId="37" r:id="rId6"/>
    <sheet name="Juin" sheetId="38" r:id="rId7"/>
    <sheet name="Juillet" sheetId="39" r:id="rId8"/>
    <sheet name="Août" sheetId="40" r:id="rId9"/>
    <sheet name="Septembre" sheetId="41" r:id="rId10"/>
    <sheet name="Octobre" sheetId="42" r:id="rId11"/>
    <sheet name="Novembre" sheetId="43" r:id="rId12"/>
    <sheet name="Décembre" sheetId="44" r:id="rId13"/>
  </sheets>
  <definedNames>
    <definedName name="_xlnm._FilterDatabase" localSheetId="0" hidden="1">Parametres!$A$2:$B$5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44" l="1"/>
  <c r="D75" i="44"/>
  <c r="D73" i="44"/>
  <c r="C72" i="44"/>
  <c r="D71" i="44"/>
  <c r="C71" i="44"/>
  <c r="D70" i="44"/>
  <c r="C70" i="44"/>
  <c r="D69" i="44"/>
  <c r="C69" i="44"/>
  <c r="D68" i="44"/>
  <c r="C68" i="44"/>
  <c r="D67" i="44"/>
  <c r="C67" i="44"/>
  <c r="D66" i="44"/>
  <c r="C66" i="44"/>
  <c r="D65" i="44"/>
  <c r="C65" i="44"/>
  <c r="D64" i="44"/>
  <c r="C64" i="44"/>
  <c r="D62" i="44"/>
  <c r="D60" i="44"/>
  <c r="D59" i="44"/>
  <c r="D58" i="44"/>
  <c r="D57" i="44"/>
  <c r="D51" i="44"/>
  <c r="D50" i="44"/>
  <c r="M42" i="44"/>
  <c r="K42" i="44"/>
  <c r="M41" i="44"/>
  <c r="K41" i="44"/>
  <c r="M40" i="44"/>
  <c r="K40" i="44"/>
  <c r="M39" i="44"/>
  <c r="K39" i="44"/>
  <c r="M38" i="44"/>
  <c r="K38" i="44"/>
  <c r="M37" i="44"/>
  <c r="K37" i="44"/>
  <c r="M36" i="44"/>
  <c r="K36" i="44"/>
  <c r="M35" i="44"/>
  <c r="K35" i="44"/>
  <c r="M34" i="44"/>
  <c r="K34" i="44"/>
  <c r="M33" i="44"/>
  <c r="K33" i="44"/>
  <c r="M32" i="44"/>
  <c r="K32" i="44"/>
  <c r="M31" i="44"/>
  <c r="K31" i="44"/>
  <c r="M30" i="44"/>
  <c r="K30" i="44"/>
  <c r="M29" i="44"/>
  <c r="K29" i="44"/>
  <c r="M28" i="44"/>
  <c r="K28" i="44"/>
  <c r="M27" i="44"/>
  <c r="K27" i="44"/>
  <c r="M26" i="44"/>
  <c r="K26" i="44"/>
  <c r="M25" i="44"/>
  <c r="K25" i="44"/>
  <c r="M24" i="44"/>
  <c r="K24" i="44"/>
  <c r="M23" i="44"/>
  <c r="K23" i="44"/>
  <c r="M22" i="44"/>
  <c r="K22" i="44"/>
  <c r="M21" i="44"/>
  <c r="K21" i="44"/>
  <c r="M20" i="44"/>
  <c r="K20" i="44"/>
  <c r="M19" i="44"/>
  <c r="K19" i="44"/>
  <c r="M18" i="44"/>
  <c r="K18" i="44"/>
  <c r="M17" i="44"/>
  <c r="K17" i="44"/>
  <c r="M16" i="44"/>
  <c r="K16" i="44"/>
  <c r="M15" i="44"/>
  <c r="K15" i="44"/>
  <c r="M14" i="44"/>
  <c r="K14" i="44"/>
  <c r="M13" i="44"/>
  <c r="K13" i="44"/>
  <c r="M12" i="44"/>
  <c r="D52" i="44" s="1"/>
  <c r="K12" i="44"/>
  <c r="A12" i="44"/>
  <c r="A77" i="44" s="1"/>
  <c r="A78" i="44" s="1"/>
  <c r="D76" i="43"/>
  <c r="D75" i="43"/>
  <c r="D73" i="43"/>
  <c r="C72" i="43"/>
  <c r="D71" i="43"/>
  <c r="C71" i="43"/>
  <c r="D70" i="43"/>
  <c r="C70" i="43"/>
  <c r="D69" i="43"/>
  <c r="C69" i="43"/>
  <c r="D68" i="43"/>
  <c r="C68" i="43"/>
  <c r="D67" i="43"/>
  <c r="C67" i="43"/>
  <c r="D66" i="43"/>
  <c r="C66" i="43"/>
  <c r="D65" i="43"/>
  <c r="C65" i="43"/>
  <c r="D64" i="43"/>
  <c r="C64" i="43"/>
  <c r="D62" i="43"/>
  <c r="D60" i="43"/>
  <c r="D59" i="43"/>
  <c r="D58" i="43"/>
  <c r="D57" i="43"/>
  <c r="D51" i="43"/>
  <c r="D50" i="43"/>
  <c r="M42" i="43"/>
  <c r="K42" i="43"/>
  <c r="M41" i="43"/>
  <c r="K41" i="43"/>
  <c r="M40" i="43"/>
  <c r="K40" i="43"/>
  <c r="M39" i="43"/>
  <c r="K39" i="43"/>
  <c r="M38" i="43"/>
  <c r="K38" i="43"/>
  <c r="M37" i="43"/>
  <c r="K37" i="43"/>
  <c r="M36" i="43"/>
  <c r="K36" i="43"/>
  <c r="M35" i="43"/>
  <c r="K35" i="43"/>
  <c r="M34" i="43"/>
  <c r="K34" i="43"/>
  <c r="M33" i="43"/>
  <c r="K33" i="43"/>
  <c r="M32" i="43"/>
  <c r="K32" i="43"/>
  <c r="M31" i="43"/>
  <c r="K31" i="43"/>
  <c r="M30" i="43"/>
  <c r="K30" i="43"/>
  <c r="M29" i="43"/>
  <c r="K29" i="43"/>
  <c r="M28" i="43"/>
  <c r="K28" i="43"/>
  <c r="M27" i="43"/>
  <c r="K27" i="43"/>
  <c r="M26" i="43"/>
  <c r="K26" i="43"/>
  <c r="M25" i="43"/>
  <c r="K25" i="43"/>
  <c r="M24" i="43"/>
  <c r="K24" i="43"/>
  <c r="M23" i="43"/>
  <c r="K23" i="43"/>
  <c r="M22" i="43"/>
  <c r="K22" i="43"/>
  <c r="M21" i="43"/>
  <c r="K21" i="43"/>
  <c r="M20" i="43"/>
  <c r="K20" i="43"/>
  <c r="M19" i="43"/>
  <c r="K19" i="43"/>
  <c r="M18" i="43"/>
  <c r="K18" i="43"/>
  <c r="M17" i="43"/>
  <c r="K17" i="43"/>
  <c r="M16" i="43"/>
  <c r="K16" i="43"/>
  <c r="M15" i="43"/>
  <c r="K15" i="43"/>
  <c r="M14" i="43"/>
  <c r="K14" i="43"/>
  <c r="M13" i="43"/>
  <c r="K13" i="43"/>
  <c r="M12" i="43"/>
  <c r="D52" i="43" s="1"/>
  <c r="K12" i="43"/>
  <c r="A12" i="43"/>
  <c r="A77" i="43" s="1"/>
  <c r="A78" i="43" s="1"/>
  <c r="D76" i="42"/>
  <c r="D75" i="42"/>
  <c r="D73" i="42"/>
  <c r="C72" i="42"/>
  <c r="D71" i="42"/>
  <c r="C71" i="42"/>
  <c r="D70" i="42"/>
  <c r="C70" i="42"/>
  <c r="D69" i="42"/>
  <c r="C69" i="42"/>
  <c r="D68" i="42"/>
  <c r="C68" i="42"/>
  <c r="D67" i="42"/>
  <c r="C67" i="42"/>
  <c r="D66" i="42"/>
  <c r="C66" i="42"/>
  <c r="D65" i="42"/>
  <c r="C65" i="42"/>
  <c r="D64" i="42"/>
  <c r="C64" i="42"/>
  <c r="D62" i="42"/>
  <c r="D60" i="42"/>
  <c r="D59" i="42"/>
  <c r="D58" i="42"/>
  <c r="D57" i="42"/>
  <c r="D51" i="42"/>
  <c r="D50" i="42"/>
  <c r="M42" i="42"/>
  <c r="K42" i="42"/>
  <c r="M41" i="42"/>
  <c r="K41" i="42"/>
  <c r="M40" i="42"/>
  <c r="K40" i="42"/>
  <c r="M39" i="42"/>
  <c r="K39" i="42"/>
  <c r="M38" i="42"/>
  <c r="K38" i="42"/>
  <c r="M37" i="42"/>
  <c r="K37" i="42"/>
  <c r="M36" i="42"/>
  <c r="K36" i="42"/>
  <c r="M35" i="42"/>
  <c r="K35" i="42"/>
  <c r="M34" i="42"/>
  <c r="K34" i="42"/>
  <c r="M33" i="42"/>
  <c r="K33" i="42"/>
  <c r="M32" i="42"/>
  <c r="K32" i="42"/>
  <c r="M31" i="42"/>
  <c r="K31" i="42"/>
  <c r="M30" i="42"/>
  <c r="K30" i="42"/>
  <c r="M29" i="42"/>
  <c r="K29" i="42"/>
  <c r="M28" i="42"/>
  <c r="K28" i="42"/>
  <c r="M27" i="42"/>
  <c r="K27" i="42"/>
  <c r="M26" i="42"/>
  <c r="K26" i="42"/>
  <c r="M25" i="42"/>
  <c r="K25" i="42"/>
  <c r="M24" i="42"/>
  <c r="K24" i="42"/>
  <c r="M23" i="42"/>
  <c r="K23" i="42"/>
  <c r="M22" i="42"/>
  <c r="K22" i="42"/>
  <c r="M21" i="42"/>
  <c r="K21" i="42"/>
  <c r="M20" i="42"/>
  <c r="K20" i="42"/>
  <c r="M19" i="42"/>
  <c r="K19" i="42"/>
  <c r="M18" i="42"/>
  <c r="K18" i="42"/>
  <c r="M17" i="42"/>
  <c r="K17" i="42"/>
  <c r="M16" i="42"/>
  <c r="K16" i="42"/>
  <c r="M15" i="42"/>
  <c r="K15" i="42"/>
  <c r="M14" i="42"/>
  <c r="K14" i="42"/>
  <c r="M13" i="42"/>
  <c r="K13" i="42"/>
  <c r="M12" i="42"/>
  <c r="D52" i="42" s="1"/>
  <c r="K12" i="42"/>
  <c r="A12" i="42"/>
  <c r="A77" i="42" s="1"/>
  <c r="A78" i="42" s="1"/>
  <c r="D76" i="41"/>
  <c r="D75" i="41"/>
  <c r="D73" i="41"/>
  <c r="C72" i="41"/>
  <c r="D71" i="41"/>
  <c r="C71" i="41"/>
  <c r="D70" i="41"/>
  <c r="C70" i="41"/>
  <c r="D69" i="41"/>
  <c r="C69" i="41"/>
  <c r="D68" i="41"/>
  <c r="C68" i="41"/>
  <c r="D67" i="41"/>
  <c r="C67" i="41"/>
  <c r="D66" i="41"/>
  <c r="C66" i="41"/>
  <c r="D65" i="41"/>
  <c r="C65" i="41"/>
  <c r="D64" i="41"/>
  <c r="C64" i="41"/>
  <c r="D60" i="41"/>
  <c r="D59" i="41"/>
  <c r="D58" i="41"/>
  <c r="D57" i="41"/>
  <c r="D51" i="41"/>
  <c r="D50" i="41"/>
  <c r="M42" i="41"/>
  <c r="K42" i="41"/>
  <c r="M41" i="41"/>
  <c r="K41" i="41"/>
  <c r="M40" i="41"/>
  <c r="K40" i="41"/>
  <c r="M39" i="41"/>
  <c r="K39" i="41"/>
  <c r="M38" i="41"/>
  <c r="K38" i="41"/>
  <c r="M37" i="41"/>
  <c r="K37" i="41"/>
  <c r="M36" i="41"/>
  <c r="K36" i="41"/>
  <c r="M35" i="41"/>
  <c r="K35" i="41"/>
  <c r="M34" i="41"/>
  <c r="K34" i="41"/>
  <c r="M33" i="41"/>
  <c r="K33" i="41"/>
  <c r="M32" i="41"/>
  <c r="K32" i="41"/>
  <c r="M31" i="41"/>
  <c r="K31" i="41"/>
  <c r="M30" i="41"/>
  <c r="K30" i="41"/>
  <c r="M29" i="41"/>
  <c r="K29" i="41"/>
  <c r="M28" i="41"/>
  <c r="K28" i="41"/>
  <c r="M27" i="41"/>
  <c r="K27" i="41"/>
  <c r="M26" i="41"/>
  <c r="K26" i="41"/>
  <c r="M25" i="41"/>
  <c r="K25" i="41"/>
  <c r="M24" i="41"/>
  <c r="K24" i="41"/>
  <c r="M23" i="41"/>
  <c r="K23" i="41"/>
  <c r="M22" i="41"/>
  <c r="K22" i="41"/>
  <c r="M21" i="41"/>
  <c r="K21" i="41"/>
  <c r="M20" i="41"/>
  <c r="K20" i="41"/>
  <c r="M19" i="41"/>
  <c r="K19" i="41"/>
  <c r="M18" i="41"/>
  <c r="K18" i="41"/>
  <c r="M17" i="41"/>
  <c r="K17" i="41"/>
  <c r="M16" i="41"/>
  <c r="K16" i="41"/>
  <c r="M15" i="41"/>
  <c r="K15" i="41"/>
  <c r="M14" i="41"/>
  <c r="K14" i="41"/>
  <c r="M13" i="41"/>
  <c r="K13" i="41"/>
  <c r="M12" i="41"/>
  <c r="D52" i="41" s="1"/>
  <c r="K12" i="41"/>
  <c r="D62" i="41" s="1"/>
  <c r="A12" i="41"/>
  <c r="A77" i="41" s="1"/>
  <c r="A78" i="41" s="1"/>
  <c r="D76" i="40"/>
  <c r="D75" i="40"/>
  <c r="D73" i="40"/>
  <c r="C72" i="40"/>
  <c r="D71" i="40"/>
  <c r="C71" i="40"/>
  <c r="D70" i="40"/>
  <c r="C70" i="40"/>
  <c r="D69" i="40"/>
  <c r="C69" i="40"/>
  <c r="D68" i="40"/>
  <c r="C68" i="40"/>
  <c r="D67" i="40"/>
  <c r="C67" i="40"/>
  <c r="D66" i="40"/>
  <c r="C66" i="40"/>
  <c r="D65" i="40"/>
  <c r="C65" i="40"/>
  <c r="D64" i="40"/>
  <c r="C64" i="40"/>
  <c r="D62" i="40"/>
  <c r="D60" i="40"/>
  <c r="D59" i="40"/>
  <c r="D58" i="40"/>
  <c r="D57" i="40"/>
  <c r="D51" i="40"/>
  <c r="D50" i="40"/>
  <c r="M42" i="40"/>
  <c r="K42" i="40"/>
  <c r="M41" i="40"/>
  <c r="K41" i="40"/>
  <c r="M40" i="40"/>
  <c r="K40" i="40"/>
  <c r="M39" i="40"/>
  <c r="K39" i="40"/>
  <c r="M38" i="40"/>
  <c r="K38" i="40"/>
  <c r="M37" i="40"/>
  <c r="K37" i="40"/>
  <c r="M36" i="40"/>
  <c r="K36" i="40"/>
  <c r="M35" i="40"/>
  <c r="K35" i="40"/>
  <c r="M34" i="40"/>
  <c r="K34" i="40"/>
  <c r="M33" i="40"/>
  <c r="K33" i="40"/>
  <c r="M32" i="40"/>
  <c r="K32" i="40"/>
  <c r="M31" i="40"/>
  <c r="K31" i="40"/>
  <c r="M30" i="40"/>
  <c r="K30" i="40"/>
  <c r="M29" i="40"/>
  <c r="K29" i="40"/>
  <c r="M28" i="40"/>
  <c r="K28" i="40"/>
  <c r="M27" i="40"/>
  <c r="K27" i="40"/>
  <c r="M26" i="40"/>
  <c r="K26" i="40"/>
  <c r="M25" i="40"/>
  <c r="K25" i="40"/>
  <c r="M24" i="40"/>
  <c r="K24" i="40"/>
  <c r="M23" i="40"/>
  <c r="K23" i="40"/>
  <c r="M22" i="40"/>
  <c r="K22" i="40"/>
  <c r="M21" i="40"/>
  <c r="K21" i="40"/>
  <c r="M20" i="40"/>
  <c r="K20" i="40"/>
  <c r="M19" i="40"/>
  <c r="K19" i="40"/>
  <c r="M18" i="40"/>
  <c r="K18" i="40"/>
  <c r="M17" i="40"/>
  <c r="K17" i="40"/>
  <c r="M16" i="40"/>
  <c r="K16" i="40"/>
  <c r="M15" i="40"/>
  <c r="K15" i="40"/>
  <c r="M14" i="40"/>
  <c r="K14" i="40"/>
  <c r="M13" i="40"/>
  <c r="K13" i="40"/>
  <c r="M12" i="40"/>
  <c r="D52" i="40" s="1"/>
  <c r="K12" i="40"/>
  <c r="A12" i="40"/>
  <c r="A77" i="40" s="1"/>
  <c r="A78" i="40" s="1"/>
  <c r="A11" i="40"/>
  <c r="A10" i="40" s="1"/>
  <c r="A9" i="40" s="1"/>
  <c r="A8" i="40" s="1"/>
  <c r="A7" i="40" s="1"/>
  <c r="A6" i="40" s="1"/>
  <c r="D76" i="39"/>
  <c r="D75" i="39"/>
  <c r="D73" i="39"/>
  <c r="C72" i="39"/>
  <c r="D71" i="39"/>
  <c r="C71" i="39"/>
  <c r="D70" i="39"/>
  <c r="C70" i="39"/>
  <c r="D69" i="39"/>
  <c r="C69" i="39"/>
  <c r="D68" i="39"/>
  <c r="C68" i="39"/>
  <c r="D67" i="39"/>
  <c r="C67" i="39"/>
  <c r="D66" i="39"/>
  <c r="C66" i="39"/>
  <c r="D65" i="39"/>
  <c r="C65" i="39"/>
  <c r="D64" i="39"/>
  <c r="C64" i="39"/>
  <c r="D60" i="39"/>
  <c r="D59" i="39"/>
  <c r="D58" i="39"/>
  <c r="D57" i="39"/>
  <c r="D51" i="39"/>
  <c r="D50" i="39"/>
  <c r="M42" i="39"/>
  <c r="K42" i="39"/>
  <c r="M41" i="39"/>
  <c r="K41" i="39"/>
  <c r="M40" i="39"/>
  <c r="K40" i="39"/>
  <c r="M39" i="39"/>
  <c r="K39" i="39"/>
  <c r="M38" i="39"/>
  <c r="K38" i="39"/>
  <c r="M37" i="39"/>
  <c r="K37" i="39"/>
  <c r="M36" i="39"/>
  <c r="K36" i="39"/>
  <c r="M35" i="39"/>
  <c r="K35" i="39"/>
  <c r="M34" i="39"/>
  <c r="K34" i="39"/>
  <c r="M33" i="39"/>
  <c r="K33" i="39"/>
  <c r="M32" i="39"/>
  <c r="K32" i="39"/>
  <c r="M31" i="39"/>
  <c r="K31" i="39"/>
  <c r="M30" i="39"/>
  <c r="K30" i="39"/>
  <c r="M29" i="39"/>
  <c r="K29" i="39"/>
  <c r="M28" i="39"/>
  <c r="K28" i="39"/>
  <c r="M27" i="39"/>
  <c r="K27" i="39"/>
  <c r="M26" i="39"/>
  <c r="K26" i="39"/>
  <c r="M25" i="39"/>
  <c r="K25" i="39"/>
  <c r="M24" i="39"/>
  <c r="K24" i="39"/>
  <c r="M23" i="39"/>
  <c r="K23" i="39"/>
  <c r="M22" i="39"/>
  <c r="K22" i="39"/>
  <c r="M21" i="39"/>
  <c r="K21" i="39"/>
  <c r="M20" i="39"/>
  <c r="K20" i="39"/>
  <c r="M19" i="39"/>
  <c r="K19" i="39"/>
  <c r="M18" i="39"/>
  <c r="K18" i="39"/>
  <c r="M17" i="39"/>
  <c r="K17" i="39"/>
  <c r="M16" i="39"/>
  <c r="K16" i="39"/>
  <c r="M15" i="39"/>
  <c r="K15" i="39"/>
  <c r="M14" i="39"/>
  <c r="K14" i="39"/>
  <c r="M13" i="39"/>
  <c r="K13" i="39"/>
  <c r="M12" i="39"/>
  <c r="D52" i="39" s="1"/>
  <c r="K12" i="39"/>
  <c r="D62" i="39" s="1"/>
  <c r="A12" i="39"/>
  <c r="A77" i="39" s="1"/>
  <c r="A78" i="39" s="1"/>
  <c r="D76" i="38"/>
  <c r="D75" i="38"/>
  <c r="D73" i="38"/>
  <c r="C72" i="38"/>
  <c r="D71" i="38"/>
  <c r="C71" i="38"/>
  <c r="D70" i="38"/>
  <c r="C70" i="38"/>
  <c r="D69" i="38"/>
  <c r="C69" i="38"/>
  <c r="D68" i="38"/>
  <c r="C68" i="38"/>
  <c r="D67" i="38"/>
  <c r="C67" i="38"/>
  <c r="D66" i="38"/>
  <c r="C66" i="38"/>
  <c r="D65" i="38"/>
  <c r="C65" i="38"/>
  <c r="D64" i="38"/>
  <c r="C64" i="38"/>
  <c r="D62" i="38"/>
  <c r="D60" i="38"/>
  <c r="D59" i="38"/>
  <c r="D58" i="38"/>
  <c r="D57" i="38"/>
  <c r="D51" i="38"/>
  <c r="D50" i="38"/>
  <c r="M42" i="38"/>
  <c r="K42" i="38"/>
  <c r="M41" i="38"/>
  <c r="K41" i="38"/>
  <c r="M40" i="38"/>
  <c r="K40" i="38"/>
  <c r="M39" i="38"/>
  <c r="K39" i="38"/>
  <c r="M38" i="38"/>
  <c r="K38" i="38"/>
  <c r="M37" i="38"/>
  <c r="K37" i="38"/>
  <c r="M36" i="38"/>
  <c r="K36" i="38"/>
  <c r="M35" i="38"/>
  <c r="K35" i="38"/>
  <c r="M34" i="38"/>
  <c r="K34" i="38"/>
  <c r="M33" i="38"/>
  <c r="K33" i="38"/>
  <c r="M32" i="38"/>
  <c r="K32" i="38"/>
  <c r="M31" i="38"/>
  <c r="K31" i="38"/>
  <c r="M30" i="38"/>
  <c r="K30" i="38"/>
  <c r="M29" i="38"/>
  <c r="K29" i="38"/>
  <c r="M28" i="38"/>
  <c r="K28" i="38"/>
  <c r="M27" i="38"/>
  <c r="K27" i="38"/>
  <c r="M26" i="38"/>
  <c r="K26" i="38"/>
  <c r="M25" i="38"/>
  <c r="K25" i="38"/>
  <c r="M24" i="38"/>
  <c r="K24" i="38"/>
  <c r="M23" i="38"/>
  <c r="K23" i="38"/>
  <c r="M22" i="38"/>
  <c r="K22" i="38"/>
  <c r="M21" i="38"/>
  <c r="K21" i="38"/>
  <c r="M20" i="38"/>
  <c r="K20" i="38"/>
  <c r="M19" i="38"/>
  <c r="K19" i="38"/>
  <c r="M18" i="38"/>
  <c r="K18" i="38"/>
  <c r="M17" i="38"/>
  <c r="K17" i="38"/>
  <c r="M16" i="38"/>
  <c r="K16" i="38"/>
  <c r="M15" i="38"/>
  <c r="K15" i="38"/>
  <c r="M14" i="38"/>
  <c r="K14" i="38"/>
  <c r="M13" i="38"/>
  <c r="K13" i="38"/>
  <c r="M12" i="38"/>
  <c r="D52" i="38" s="1"/>
  <c r="K12" i="38"/>
  <c r="A12" i="38"/>
  <c r="A11" i="38" s="1"/>
  <c r="A10" i="38" s="1"/>
  <c r="A9" i="38" s="1"/>
  <c r="A8" i="38" s="1"/>
  <c r="A7" i="38" s="1"/>
  <c r="A6" i="38" s="1"/>
  <c r="D76" i="37"/>
  <c r="D75" i="37"/>
  <c r="D73" i="37"/>
  <c r="C72" i="37"/>
  <c r="D71" i="37"/>
  <c r="C71" i="37"/>
  <c r="D70" i="37"/>
  <c r="C70" i="37"/>
  <c r="D69" i="37"/>
  <c r="C69" i="37"/>
  <c r="D68" i="37"/>
  <c r="C68" i="37"/>
  <c r="D67" i="37"/>
  <c r="C67" i="37"/>
  <c r="D66" i="37"/>
  <c r="C66" i="37"/>
  <c r="D65" i="37"/>
  <c r="C65" i="37"/>
  <c r="D64" i="37"/>
  <c r="C64" i="37"/>
  <c r="D60" i="37"/>
  <c r="D59" i="37"/>
  <c r="D58" i="37"/>
  <c r="D57" i="37"/>
  <c r="D51" i="37"/>
  <c r="D50" i="37"/>
  <c r="M42" i="37"/>
  <c r="K42" i="37"/>
  <c r="M41" i="37"/>
  <c r="K41" i="37"/>
  <c r="M40" i="37"/>
  <c r="K40" i="37"/>
  <c r="M39" i="37"/>
  <c r="K39" i="37"/>
  <c r="M38" i="37"/>
  <c r="K38" i="37"/>
  <c r="M37" i="37"/>
  <c r="K37" i="37"/>
  <c r="M36" i="37"/>
  <c r="K36" i="37"/>
  <c r="M35" i="37"/>
  <c r="K35" i="37"/>
  <c r="M34" i="37"/>
  <c r="K34" i="37"/>
  <c r="M33" i="37"/>
  <c r="K33" i="37"/>
  <c r="M32" i="37"/>
  <c r="K32" i="37"/>
  <c r="M31" i="37"/>
  <c r="K31" i="37"/>
  <c r="M30" i="37"/>
  <c r="K30" i="37"/>
  <c r="M29" i="37"/>
  <c r="K29" i="37"/>
  <c r="M28" i="37"/>
  <c r="K28" i="37"/>
  <c r="M27" i="37"/>
  <c r="K27" i="37"/>
  <c r="M26" i="37"/>
  <c r="K26" i="37"/>
  <c r="M25" i="37"/>
  <c r="K25" i="37"/>
  <c r="M24" i="37"/>
  <c r="K24" i="37"/>
  <c r="M23" i="37"/>
  <c r="K23" i="37"/>
  <c r="M22" i="37"/>
  <c r="K22" i="37"/>
  <c r="M21" i="37"/>
  <c r="K21" i="37"/>
  <c r="M20" i="37"/>
  <c r="K20" i="37"/>
  <c r="M19" i="37"/>
  <c r="K19" i="37"/>
  <c r="M18" i="37"/>
  <c r="K18" i="37"/>
  <c r="M17" i="37"/>
  <c r="K17" i="37"/>
  <c r="M16" i="37"/>
  <c r="K16" i="37"/>
  <c r="M15" i="37"/>
  <c r="K15" i="37"/>
  <c r="M14" i="37"/>
  <c r="K14" i="37"/>
  <c r="M13" i="37"/>
  <c r="K13" i="37"/>
  <c r="M12" i="37"/>
  <c r="D52" i="37" s="1"/>
  <c r="K12" i="37"/>
  <c r="D62" i="37" s="1"/>
  <c r="A12" i="37"/>
  <c r="A77" i="37" s="1"/>
  <c r="A78" i="37" s="1"/>
  <c r="D76" i="36"/>
  <c r="D75" i="36"/>
  <c r="D73" i="36"/>
  <c r="C72" i="36"/>
  <c r="D71" i="36"/>
  <c r="C71" i="36"/>
  <c r="D70" i="36"/>
  <c r="C70" i="36"/>
  <c r="D69" i="36"/>
  <c r="C69" i="36"/>
  <c r="D68" i="36"/>
  <c r="C68" i="36"/>
  <c r="D67" i="36"/>
  <c r="C67" i="36"/>
  <c r="D66" i="36"/>
  <c r="C66" i="36"/>
  <c r="D65" i="36"/>
  <c r="C65" i="36"/>
  <c r="D64" i="36"/>
  <c r="C64" i="36"/>
  <c r="D62" i="36"/>
  <c r="D60" i="36"/>
  <c r="D59" i="36"/>
  <c r="D58" i="36"/>
  <c r="D57" i="36"/>
  <c r="D51" i="36"/>
  <c r="D50" i="36"/>
  <c r="M42" i="36"/>
  <c r="K42" i="36"/>
  <c r="M41" i="36"/>
  <c r="K41" i="36"/>
  <c r="M40" i="36"/>
  <c r="K40" i="36"/>
  <c r="M39" i="36"/>
  <c r="K39" i="36"/>
  <c r="M38" i="36"/>
  <c r="K38" i="36"/>
  <c r="M37" i="36"/>
  <c r="K37" i="36"/>
  <c r="M36" i="36"/>
  <c r="K36" i="36"/>
  <c r="M35" i="36"/>
  <c r="K35" i="36"/>
  <c r="M34" i="36"/>
  <c r="K34" i="36"/>
  <c r="M33" i="36"/>
  <c r="K33" i="36"/>
  <c r="M32" i="36"/>
  <c r="K32" i="36"/>
  <c r="M31" i="36"/>
  <c r="K31" i="36"/>
  <c r="M30" i="36"/>
  <c r="K30" i="36"/>
  <c r="M29" i="36"/>
  <c r="K29" i="36"/>
  <c r="M28" i="36"/>
  <c r="K28" i="36"/>
  <c r="M27" i="36"/>
  <c r="K27" i="36"/>
  <c r="M26" i="36"/>
  <c r="K26" i="36"/>
  <c r="M25" i="36"/>
  <c r="K25" i="36"/>
  <c r="M24" i="36"/>
  <c r="K24" i="36"/>
  <c r="M23" i="36"/>
  <c r="K23" i="36"/>
  <c r="M22" i="36"/>
  <c r="K22" i="36"/>
  <c r="M21" i="36"/>
  <c r="K21" i="36"/>
  <c r="M20" i="36"/>
  <c r="K20" i="36"/>
  <c r="M19" i="36"/>
  <c r="K19" i="36"/>
  <c r="M18" i="36"/>
  <c r="K18" i="36"/>
  <c r="M17" i="36"/>
  <c r="K17" i="36"/>
  <c r="M16" i="36"/>
  <c r="K16" i="36"/>
  <c r="M15" i="36"/>
  <c r="K15" i="36"/>
  <c r="M14" i="36"/>
  <c r="K14" i="36"/>
  <c r="M13" i="36"/>
  <c r="K13" i="36"/>
  <c r="M12" i="36"/>
  <c r="D52" i="36" s="1"/>
  <c r="K12" i="36"/>
  <c r="A12" i="36"/>
  <c r="A77" i="36" s="1"/>
  <c r="A78" i="36" s="1"/>
  <c r="D76" i="35"/>
  <c r="D75" i="35"/>
  <c r="D73" i="35"/>
  <c r="C72" i="35"/>
  <c r="D71" i="35"/>
  <c r="C71" i="35"/>
  <c r="D70" i="35"/>
  <c r="C70" i="35"/>
  <c r="D69" i="35"/>
  <c r="C69" i="35"/>
  <c r="D68" i="35"/>
  <c r="C68" i="35"/>
  <c r="D67" i="35"/>
  <c r="C67" i="35"/>
  <c r="D66" i="35"/>
  <c r="C66" i="35"/>
  <c r="D65" i="35"/>
  <c r="C65" i="35"/>
  <c r="D64" i="35"/>
  <c r="C64" i="35"/>
  <c r="D62" i="35"/>
  <c r="D60" i="35"/>
  <c r="D59" i="35"/>
  <c r="D58" i="35"/>
  <c r="D57" i="35"/>
  <c r="D51" i="35"/>
  <c r="D50" i="35"/>
  <c r="M42" i="35"/>
  <c r="K42" i="35"/>
  <c r="M41" i="35"/>
  <c r="K41" i="35"/>
  <c r="M40" i="35"/>
  <c r="K40" i="35"/>
  <c r="M39" i="35"/>
  <c r="K39" i="35"/>
  <c r="M38" i="35"/>
  <c r="K38" i="35"/>
  <c r="M37" i="35"/>
  <c r="K37" i="35"/>
  <c r="M36" i="35"/>
  <c r="K36" i="35"/>
  <c r="M35" i="35"/>
  <c r="K35" i="35"/>
  <c r="M34" i="35"/>
  <c r="K34" i="35"/>
  <c r="M33" i="35"/>
  <c r="K33" i="35"/>
  <c r="M32" i="35"/>
  <c r="K32" i="35"/>
  <c r="M31" i="35"/>
  <c r="K31" i="35"/>
  <c r="M30" i="35"/>
  <c r="K30" i="35"/>
  <c r="M29" i="35"/>
  <c r="K29" i="35"/>
  <c r="M28" i="35"/>
  <c r="K28" i="35"/>
  <c r="M27" i="35"/>
  <c r="K27" i="35"/>
  <c r="M26" i="35"/>
  <c r="K26" i="35"/>
  <c r="M25" i="35"/>
  <c r="K25" i="35"/>
  <c r="M24" i="35"/>
  <c r="K24" i="35"/>
  <c r="M23" i="35"/>
  <c r="K23" i="35"/>
  <c r="M22" i="35"/>
  <c r="K22" i="35"/>
  <c r="M21" i="35"/>
  <c r="K21" i="35"/>
  <c r="M20" i="35"/>
  <c r="K20" i="35"/>
  <c r="M19" i="35"/>
  <c r="K19" i="35"/>
  <c r="M18" i="35"/>
  <c r="K18" i="35"/>
  <c r="M17" i="35"/>
  <c r="K17" i="35"/>
  <c r="M16" i="35"/>
  <c r="K16" i="35"/>
  <c r="M15" i="35"/>
  <c r="K15" i="35"/>
  <c r="M14" i="35"/>
  <c r="K14" i="35"/>
  <c r="M13" i="35"/>
  <c r="K13" i="35"/>
  <c r="M12" i="35"/>
  <c r="D52" i="35" s="1"/>
  <c r="K12" i="35"/>
  <c r="A12" i="35"/>
  <c r="A77" i="35" s="1"/>
  <c r="A78" i="35" s="1"/>
  <c r="A12" i="31"/>
  <c r="A77" i="31" s="1"/>
  <c r="A78" i="31" s="1"/>
  <c r="D76" i="31"/>
  <c r="D75" i="31"/>
  <c r="D73" i="31"/>
  <c r="C72" i="31"/>
  <c r="D71" i="31"/>
  <c r="C71" i="31"/>
  <c r="D70" i="31"/>
  <c r="C70" i="31"/>
  <c r="D69" i="31"/>
  <c r="C69" i="31"/>
  <c r="D68" i="31"/>
  <c r="C68" i="31"/>
  <c r="D67" i="31"/>
  <c r="C67" i="31"/>
  <c r="D66" i="31"/>
  <c r="C66" i="31"/>
  <c r="D65" i="31"/>
  <c r="C65" i="31"/>
  <c r="D64" i="31"/>
  <c r="C64" i="31"/>
  <c r="D60" i="31"/>
  <c r="D59" i="31"/>
  <c r="D58" i="31"/>
  <c r="D57" i="31"/>
  <c r="D51" i="31"/>
  <c r="D50" i="31"/>
  <c r="M42" i="31"/>
  <c r="K42" i="31"/>
  <c r="M41" i="31"/>
  <c r="K41" i="31"/>
  <c r="M40" i="31"/>
  <c r="K40" i="31"/>
  <c r="M39" i="31"/>
  <c r="K39" i="31"/>
  <c r="M38" i="31"/>
  <c r="K38" i="31"/>
  <c r="M37" i="31"/>
  <c r="K37" i="31"/>
  <c r="M36" i="31"/>
  <c r="K36" i="31"/>
  <c r="M35" i="31"/>
  <c r="K35" i="31"/>
  <c r="M34" i="31"/>
  <c r="K34" i="31"/>
  <c r="M33" i="31"/>
  <c r="K33" i="31"/>
  <c r="M32" i="31"/>
  <c r="K32" i="31"/>
  <c r="M31" i="31"/>
  <c r="K31" i="31"/>
  <c r="M30" i="31"/>
  <c r="K30" i="31"/>
  <c r="M29" i="31"/>
  <c r="K29" i="31"/>
  <c r="M28" i="31"/>
  <c r="K28" i="31"/>
  <c r="M27" i="31"/>
  <c r="K27" i="31"/>
  <c r="M26" i="31"/>
  <c r="K26" i="31"/>
  <c r="M25" i="31"/>
  <c r="K25" i="31"/>
  <c r="M24" i="31"/>
  <c r="K24" i="31"/>
  <c r="M23" i="31"/>
  <c r="K23" i="31"/>
  <c r="M22" i="31"/>
  <c r="K22" i="31"/>
  <c r="M21" i="31"/>
  <c r="K21" i="31"/>
  <c r="M20" i="31"/>
  <c r="K20" i="31"/>
  <c r="M19" i="31"/>
  <c r="K19" i="31"/>
  <c r="M18" i="31"/>
  <c r="K18" i="31"/>
  <c r="M17" i="31"/>
  <c r="K17" i="31"/>
  <c r="M16" i="31"/>
  <c r="K16" i="31"/>
  <c r="M15" i="31"/>
  <c r="K15" i="31"/>
  <c r="M14" i="31"/>
  <c r="K14" i="31"/>
  <c r="M13" i="31"/>
  <c r="D52" i="31" s="1"/>
  <c r="K13" i="31"/>
  <c r="M12" i="31"/>
  <c r="K12" i="31"/>
  <c r="D62" i="31" s="1"/>
  <c r="D73" i="6"/>
  <c r="C72" i="6"/>
  <c r="A12" i="6"/>
  <c r="A77" i="6" s="1"/>
  <c r="A78" i="6" s="1"/>
  <c r="K12" i="6"/>
  <c r="M12" i="6"/>
  <c r="K13" i="6"/>
  <c r="M13" i="6"/>
  <c r="K14" i="6"/>
  <c r="M14" i="6"/>
  <c r="K15" i="6"/>
  <c r="M15" i="6"/>
  <c r="K16" i="6"/>
  <c r="M16" i="6"/>
  <c r="K17" i="6"/>
  <c r="M17" i="6"/>
  <c r="K18" i="6"/>
  <c r="M18" i="6"/>
  <c r="K19" i="6"/>
  <c r="M19" i="6"/>
  <c r="K20" i="6"/>
  <c r="M20" i="6"/>
  <c r="K21" i="6"/>
  <c r="M21" i="6"/>
  <c r="K22" i="6"/>
  <c r="M22" i="6"/>
  <c r="K23" i="6"/>
  <c r="M23" i="6"/>
  <c r="K24" i="6"/>
  <c r="M24" i="6"/>
  <c r="K25" i="6"/>
  <c r="M25" i="6"/>
  <c r="K26" i="6"/>
  <c r="M26" i="6"/>
  <c r="K27" i="6"/>
  <c r="M27" i="6"/>
  <c r="K28" i="6"/>
  <c r="M28" i="6"/>
  <c r="K29" i="6"/>
  <c r="M29" i="6"/>
  <c r="K30" i="6"/>
  <c r="M30" i="6"/>
  <c r="K31" i="6"/>
  <c r="M31" i="6"/>
  <c r="K32" i="6"/>
  <c r="M32" i="6"/>
  <c r="K33" i="6"/>
  <c r="M33" i="6"/>
  <c r="K34" i="6"/>
  <c r="M34" i="6"/>
  <c r="K35" i="6"/>
  <c r="M35" i="6"/>
  <c r="K36" i="6"/>
  <c r="M36" i="6"/>
  <c r="K37" i="6"/>
  <c r="M37" i="6"/>
  <c r="K38" i="6"/>
  <c r="M38" i="6"/>
  <c r="K39" i="6"/>
  <c r="M39" i="6"/>
  <c r="K40" i="6"/>
  <c r="M40" i="6"/>
  <c r="K41" i="6"/>
  <c r="M41" i="6"/>
  <c r="K42" i="6"/>
  <c r="M42" i="6"/>
  <c r="D50" i="6"/>
  <c r="D51" i="6"/>
  <c r="D57" i="6"/>
  <c r="D58" i="6"/>
  <c r="D59" i="6"/>
  <c r="D60" i="6"/>
  <c r="C64" i="6"/>
  <c r="D64" i="6"/>
  <c r="C65" i="6"/>
  <c r="D65" i="6"/>
  <c r="C66" i="6"/>
  <c r="D66" i="6"/>
  <c r="C67" i="6"/>
  <c r="D67" i="6"/>
  <c r="C68" i="6"/>
  <c r="D68" i="6"/>
  <c r="C69" i="6"/>
  <c r="D69" i="6"/>
  <c r="C70" i="6"/>
  <c r="D70" i="6"/>
  <c r="C71" i="6"/>
  <c r="D71" i="6"/>
  <c r="D75" i="6"/>
  <c r="D76" i="6"/>
  <c r="O12" i="40"/>
  <c r="B43" i="1"/>
  <c r="B49" i="1"/>
  <c r="B45" i="1"/>
  <c r="B46" i="1"/>
  <c r="B50" i="1"/>
  <c r="B51" i="1"/>
  <c r="B52" i="1"/>
  <c r="B53" i="1"/>
  <c r="B54" i="1"/>
  <c r="E2" i="40" l="1"/>
  <c r="E2" i="38"/>
  <c r="O12" i="36"/>
  <c r="A13" i="41"/>
  <c r="A14" i="41" s="1"/>
  <c r="A13" i="38"/>
  <c r="A14" i="38" s="1"/>
  <c r="A77" i="38"/>
  <c r="A78" i="38" s="1"/>
  <c r="E2" i="35"/>
  <c r="A11" i="35"/>
  <c r="A10" i="35" s="1"/>
  <c r="A9" i="35" s="1"/>
  <c r="A8" i="35" s="1"/>
  <c r="A7" i="35" s="1"/>
  <c r="A6" i="35" s="1"/>
  <c r="O12" i="35"/>
  <c r="E2" i="36"/>
  <c r="A11" i="36"/>
  <c r="A10" i="36" s="1"/>
  <c r="A9" i="36" s="1"/>
  <c r="A8" i="36" s="1"/>
  <c r="A7" i="36" s="1"/>
  <c r="A6" i="36" s="1"/>
  <c r="L12" i="38"/>
  <c r="O12" i="38"/>
  <c r="A43" i="38"/>
  <c r="E2" i="39"/>
  <c r="O12" i="39"/>
  <c r="E2" i="42"/>
  <c r="O12" i="42"/>
  <c r="O12" i="43"/>
  <c r="A13" i="43"/>
  <c r="A14" i="43" s="1"/>
  <c r="L14" i="43" s="1"/>
  <c r="A43" i="43"/>
  <c r="E2" i="43"/>
  <c r="A11" i="43"/>
  <c r="A10" i="43" s="1"/>
  <c r="A9" i="43" s="1"/>
  <c r="A8" i="43" s="1"/>
  <c r="A7" i="43" s="1"/>
  <c r="A6" i="43" s="1"/>
  <c r="E2" i="44"/>
  <c r="O12" i="44"/>
  <c r="A13" i="44"/>
  <c r="A43" i="44"/>
  <c r="A11" i="44"/>
  <c r="A10" i="44" s="1"/>
  <c r="A9" i="44" s="1"/>
  <c r="A8" i="44" s="1"/>
  <c r="A7" i="44" s="1"/>
  <c r="A6" i="44" s="1"/>
  <c r="L12" i="44"/>
  <c r="O14" i="43"/>
  <c r="A15" i="43"/>
  <c r="O13" i="43"/>
  <c r="L12" i="43"/>
  <c r="A13" i="42"/>
  <c r="A43" i="42"/>
  <c r="A11" i="42"/>
  <c r="A10" i="42" s="1"/>
  <c r="A9" i="42" s="1"/>
  <c r="A8" i="42" s="1"/>
  <c r="A7" i="42" s="1"/>
  <c r="A6" i="42" s="1"/>
  <c r="L12" i="42"/>
  <c r="L14" i="41"/>
  <c r="A15" i="41"/>
  <c r="O14" i="41"/>
  <c r="E2" i="41"/>
  <c r="O12" i="41"/>
  <c r="A43" i="41"/>
  <c r="L13" i="41"/>
  <c r="A11" i="41"/>
  <c r="A10" i="41" s="1"/>
  <c r="A9" i="41" s="1"/>
  <c r="A8" i="41" s="1"/>
  <c r="A7" i="41" s="1"/>
  <c r="A6" i="41" s="1"/>
  <c r="O13" i="41"/>
  <c r="L12" i="41"/>
  <c r="A13" i="40"/>
  <c r="A43" i="40"/>
  <c r="L12" i="40"/>
  <c r="A13" i="39"/>
  <c r="A43" i="39"/>
  <c r="A11" i="39"/>
  <c r="A10" i="39" s="1"/>
  <c r="A9" i="39" s="1"/>
  <c r="A8" i="39" s="1"/>
  <c r="A7" i="39" s="1"/>
  <c r="A6" i="39" s="1"/>
  <c r="L12" i="39"/>
  <c r="L14" i="38"/>
  <c r="O14" i="38"/>
  <c r="A15" i="38"/>
  <c r="N14" i="38"/>
  <c r="L13" i="38"/>
  <c r="N13" i="38"/>
  <c r="O13" i="38"/>
  <c r="E2" i="37"/>
  <c r="O12" i="37"/>
  <c r="A13" i="37"/>
  <c r="A43" i="37"/>
  <c r="A11" i="37"/>
  <c r="A10" i="37" s="1"/>
  <c r="A9" i="37" s="1"/>
  <c r="A8" i="37" s="1"/>
  <c r="A7" i="37" s="1"/>
  <c r="A6" i="37" s="1"/>
  <c r="L12" i="37"/>
  <c r="A13" i="36"/>
  <c r="A43" i="36"/>
  <c r="L12" i="36"/>
  <c r="N12" i="35"/>
  <c r="A13" i="35"/>
  <c r="A43" i="35"/>
  <c r="L12" i="35"/>
  <c r="B48" i="1"/>
  <c r="B44" i="1"/>
  <c r="N12" i="40" s="1"/>
  <c r="B47" i="1"/>
  <c r="N12" i="31"/>
  <c r="E2" i="31"/>
  <c r="O12" i="31"/>
  <c r="A13" i="31"/>
  <c r="A43" i="31"/>
  <c r="A11" i="31"/>
  <c r="A10" i="31" s="1"/>
  <c r="A9" i="31" s="1"/>
  <c r="A8" i="31" s="1"/>
  <c r="A7" i="31" s="1"/>
  <c r="A6" i="31" s="1"/>
  <c r="L12" i="31"/>
  <c r="D62" i="6"/>
  <c r="D52" i="6"/>
  <c r="O12" i="6"/>
  <c r="E2" i="6"/>
  <c r="A13" i="6"/>
  <c r="O13" i="6" s="1"/>
  <c r="A43" i="6"/>
  <c r="L12" i="6"/>
  <c r="A11" i="6"/>
  <c r="A10" i="6" s="1"/>
  <c r="A9" i="6" s="1"/>
  <c r="A8" i="6" s="1"/>
  <c r="A7" i="6" s="1"/>
  <c r="A6" i="6" s="1"/>
  <c r="N14" i="43" l="1"/>
  <c r="N12" i="37"/>
  <c r="N12" i="38"/>
  <c r="N12" i="36"/>
  <c r="N13" i="41"/>
  <c r="N12" i="41"/>
  <c r="N12" i="42"/>
  <c r="N12" i="44"/>
  <c r="N13" i="43"/>
  <c r="N12" i="43"/>
  <c r="N12" i="39"/>
  <c r="N14" i="41"/>
  <c r="L13" i="43"/>
  <c r="A14" i="44"/>
  <c r="O13" i="44"/>
  <c r="N13" i="44"/>
  <c r="L13" i="44"/>
  <c r="A16" i="43"/>
  <c r="O15" i="43"/>
  <c r="N15" i="43"/>
  <c r="L15" i="43"/>
  <c r="A14" i="42"/>
  <c r="O13" i="42"/>
  <c r="N13" i="42"/>
  <c r="L13" i="42"/>
  <c r="A16" i="41"/>
  <c r="O15" i="41"/>
  <c r="N15" i="41"/>
  <c r="L15" i="41"/>
  <c r="A14" i="40"/>
  <c r="O13" i="40"/>
  <c r="N13" i="40"/>
  <c r="L13" i="40"/>
  <c r="A14" i="39"/>
  <c r="O13" i="39"/>
  <c r="N13" i="39"/>
  <c r="L13" i="39"/>
  <c r="A16" i="38"/>
  <c r="O15" i="38"/>
  <c r="N15" i="38"/>
  <c r="L15" i="38"/>
  <c r="A14" i="37"/>
  <c r="O13" i="37"/>
  <c r="N13" i="37"/>
  <c r="L13" i="37"/>
  <c r="A14" i="36"/>
  <c r="O13" i="36"/>
  <c r="N13" i="36"/>
  <c r="L13" i="36"/>
  <c r="A14" i="35"/>
  <c r="N13" i="35"/>
  <c r="O13" i="35"/>
  <c r="L13" i="35"/>
  <c r="N12" i="6"/>
  <c r="O13" i="31"/>
  <c r="L13" i="31"/>
  <c r="A14" i="31"/>
  <c r="N13" i="31"/>
  <c r="N13" i="6"/>
  <c r="L13" i="6"/>
  <c r="A14" i="6"/>
  <c r="L14" i="44" l="1"/>
  <c r="N14" i="44"/>
  <c r="O14" i="44"/>
  <c r="A15" i="44"/>
  <c r="L16" i="43"/>
  <c r="O16" i="43"/>
  <c r="A17" i="43"/>
  <c r="N16" i="43"/>
  <c r="L14" i="42"/>
  <c r="O14" i="42"/>
  <c r="A15" i="42"/>
  <c r="N14" i="42"/>
  <c r="L16" i="41"/>
  <c r="N16" i="41"/>
  <c r="A17" i="41"/>
  <c r="O16" i="41"/>
  <c r="L14" i="40"/>
  <c r="A15" i="40"/>
  <c r="O14" i="40"/>
  <c r="N14" i="40"/>
  <c r="L14" i="39"/>
  <c r="O14" i="39"/>
  <c r="A15" i="39"/>
  <c r="N14" i="39"/>
  <c r="A17" i="38"/>
  <c r="O16" i="38"/>
  <c r="N16" i="38"/>
  <c r="L16" i="38"/>
  <c r="L14" i="37"/>
  <c r="N14" i="37"/>
  <c r="A15" i="37"/>
  <c r="O14" i="37"/>
  <c r="L14" i="36"/>
  <c r="O14" i="36"/>
  <c r="N14" i="36"/>
  <c r="A15" i="36"/>
  <c r="L14" i="35"/>
  <c r="O14" i="35"/>
  <c r="A15" i="35"/>
  <c r="N14" i="35"/>
  <c r="L14" i="31"/>
  <c r="A15" i="31"/>
  <c r="O14" i="31"/>
  <c r="N14" i="31"/>
  <c r="N14" i="6"/>
  <c r="A15" i="6"/>
  <c r="L14" i="6"/>
  <c r="O14" i="6"/>
  <c r="A16" i="44" l="1"/>
  <c r="O15" i="44"/>
  <c r="N15" i="44"/>
  <c r="L15" i="44"/>
  <c r="A18" i="43"/>
  <c r="O17" i="43"/>
  <c r="N17" i="43"/>
  <c r="L17" i="43"/>
  <c r="O15" i="42"/>
  <c r="N15" i="42"/>
  <c r="L15" i="42"/>
  <c r="A16" i="42"/>
  <c r="A18" i="41"/>
  <c r="O17" i="41"/>
  <c r="N17" i="41"/>
  <c r="L17" i="41"/>
  <c r="A16" i="40"/>
  <c r="O15" i="40"/>
  <c r="N15" i="40"/>
  <c r="L15" i="40"/>
  <c r="A16" i="39"/>
  <c r="O15" i="39"/>
  <c r="N15" i="39"/>
  <c r="L15" i="39"/>
  <c r="A18" i="38"/>
  <c r="O17" i="38"/>
  <c r="N17" i="38"/>
  <c r="L17" i="38"/>
  <c r="A16" i="37"/>
  <c r="O15" i="37"/>
  <c r="N15" i="37"/>
  <c r="L15" i="37"/>
  <c r="A16" i="36"/>
  <c r="O15" i="36"/>
  <c r="N15" i="36"/>
  <c r="L15" i="36"/>
  <c r="A16" i="35"/>
  <c r="N15" i="35"/>
  <c r="L15" i="35"/>
  <c r="O15" i="35"/>
  <c r="O15" i="31"/>
  <c r="L15" i="31"/>
  <c r="A16" i="31"/>
  <c r="N15" i="31"/>
  <c r="N15" i="6"/>
  <c r="L15" i="6"/>
  <c r="A16" i="6"/>
  <c r="O15" i="6"/>
  <c r="L16" i="44" l="1"/>
  <c r="O16" i="44"/>
  <c r="A17" i="44"/>
  <c r="N16" i="44"/>
  <c r="L18" i="43"/>
  <c r="N18" i="43"/>
  <c r="O18" i="43"/>
  <c r="A19" i="43"/>
  <c r="L16" i="42"/>
  <c r="O16" i="42"/>
  <c r="A17" i="42"/>
  <c r="N16" i="42"/>
  <c r="L18" i="41"/>
  <c r="N18" i="41"/>
  <c r="A19" i="41"/>
  <c r="O18" i="41"/>
  <c r="L16" i="40"/>
  <c r="O16" i="40"/>
  <c r="A17" i="40"/>
  <c r="N16" i="40"/>
  <c r="L16" i="39"/>
  <c r="A17" i="39"/>
  <c r="O16" i="39"/>
  <c r="N16" i="39"/>
  <c r="A19" i="38"/>
  <c r="N18" i="38"/>
  <c r="L18" i="38"/>
  <c r="O18" i="38"/>
  <c r="L16" i="37"/>
  <c r="A17" i="37"/>
  <c r="O16" i="37"/>
  <c r="N16" i="37"/>
  <c r="L16" i="36"/>
  <c r="O16" i="36"/>
  <c r="A17" i="36"/>
  <c r="N16" i="36"/>
  <c r="L16" i="35"/>
  <c r="O16" i="35"/>
  <c r="A17" i="35"/>
  <c r="N16" i="35"/>
  <c r="L16" i="31"/>
  <c r="A17" i="31"/>
  <c r="O16" i="31"/>
  <c r="N16" i="31"/>
  <c r="N16" i="6"/>
  <c r="A17" i="6"/>
  <c r="L16" i="6"/>
  <c r="O16" i="6"/>
  <c r="A18" i="44" l="1"/>
  <c r="O17" i="44"/>
  <c r="N17" i="44"/>
  <c r="L17" i="44"/>
  <c r="A20" i="43"/>
  <c r="O19" i="43"/>
  <c r="N19" i="43"/>
  <c r="L19" i="43"/>
  <c r="A18" i="42"/>
  <c r="O17" i="42"/>
  <c r="N17" i="42"/>
  <c r="L17" i="42"/>
  <c r="A20" i="41"/>
  <c r="O19" i="41"/>
  <c r="N19" i="41"/>
  <c r="L19" i="41"/>
  <c r="A18" i="40"/>
  <c r="O17" i="40"/>
  <c r="N17" i="40"/>
  <c r="L17" i="40"/>
  <c r="O17" i="39"/>
  <c r="N17" i="39"/>
  <c r="L17" i="39"/>
  <c r="A18" i="39"/>
  <c r="A20" i="38"/>
  <c r="O19" i="38"/>
  <c r="N19" i="38"/>
  <c r="L19" i="38"/>
  <c r="A18" i="37"/>
  <c r="O17" i="37"/>
  <c r="N17" i="37"/>
  <c r="L17" i="37"/>
  <c r="A18" i="36"/>
  <c r="O17" i="36"/>
  <c r="N17" i="36"/>
  <c r="L17" i="36"/>
  <c r="A18" i="35"/>
  <c r="O17" i="35"/>
  <c r="N17" i="35"/>
  <c r="L17" i="35"/>
  <c r="O17" i="31"/>
  <c r="L17" i="31"/>
  <c r="A18" i="31"/>
  <c r="N17" i="31"/>
  <c r="N17" i="6"/>
  <c r="A18" i="6"/>
  <c r="L17" i="6"/>
  <c r="O17" i="6"/>
  <c r="L18" i="44" l="1"/>
  <c r="O18" i="44"/>
  <c r="N18" i="44"/>
  <c r="A19" i="44"/>
  <c r="L20" i="43"/>
  <c r="O20" i="43"/>
  <c r="N20" i="43"/>
  <c r="A21" i="43"/>
  <c r="L18" i="42"/>
  <c r="O18" i="42"/>
  <c r="A19" i="42"/>
  <c r="N18" i="42"/>
  <c r="L20" i="41"/>
  <c r="A21" i="41"/>
  <c r="N20" i="41"/>
  <c r="O20" i="41"/>
  <c r="L18" i="40"/>
  <c r="O18" i="40"/>
  <c r="A19" i="40"/>
  <c r="N18" i="40"/>
  <c r="L18" i="39"/>
  <c r="O18" i="39"/>
  <c r="A19" i="39"/>
  <c r="N18" i="39"/>
  <c r="L20" i="38"/>
  <c r="O20" i="38"/>
  <c r="A21" i="38"/>
  <c r="N20" i="38"/>
  <c r="L18" i="37"/>
  <c r="A19" i="37"/>
  <c r="N18" i="37"/>
  <c r="O18" i="37"/>
  <c r="N18" i="36"/>
  <c r="L18" i="36"/>
  <c r="O18" i="36"/>
  <c r="A19" i="36"/>
  <c r="L18" i="35"/>
  <c r="O18" i="35"/>
  <c r="A19" i="35"/>
  <c r="N18" i="35"/>
  <c r="L18" i="31"/>
  <c r="A19" i="31"/>
  <c r="O18" i="31"/>
  <c r="N18" i="31"/>
  <c r="N18" i="6"/>
  <c r="A19" i="6"/>
  <c r="L18" i="6"/>
  <c r="O18" i="6"/>
  <c r="A20" i="44" l="1"/>
  <c r="O19" i="44"/>
  <c r="N19" i="44"/>
  <c r="L19" i="44"/>
  <c r="A22" i="43"/>
  <c r="O21" i="43"/>
  <c r="N21" i="43"/>
  <c r="L21" i="43"/>
  <c r="A20" i="42"/>
  <c r="O19" i="42"/>
  <c r="N19" i="42"/>
  <c r="L19" i="42"/>
  <c r="A22" i="41"/>
  <c r="O21" i="41"/>
  <c r="N21" i="41"/>
  <c r="L21" i="41"/>
  <c r="A20" i="40"/>
  <c r="O19" i="40"/>
  <c r="N19" i="40"/>
  <c r="L19" i="40"/>
  <c r="A20" i="39"/>
  <c r="O19" i="39"/>
  <c r="N19" i="39"/>
  <c r="L19" i="39"/>
  <c r="A22" i="38"/>
  <c r="O21" i="38"/>
  <c r="N21" i="38"/>
  <c r="L21" i="38"/>
  <c r="A20" i="37"/>
  <c r="O19" i="37"/>
  <c r="N19" i="37"/>
  <c r="L19" i="37"/>
  <c r="A20" i="36"/>
  <c r="O19" i="36"/>
  <c r="N19" i="36"/>
  <c r="L19" i="36"/>
  <c r="O19" i="35"/>
  <c r="N19" i="35"/>
  <c r="L19" i="35"/>
  <c r="A20" i="35"/>
  <c r="O19" i="31"/>
  <c r="L19" i="31"/>
  <c r="A20" i="31"/>
  <c r="N19" i="31"/>
  <c r="N19" i="6"/>
  <c r="L19" i="6"/>
  <c r="A20" i="6"/>
  <c r="O19" i="6"/>
  <c r="L20" i="44" l="1"/>
  <c r="O20" i="44"/>
  <c r="N20" i="44"/>
  <c r="A21" i="44"/>
  <c r="L22" i="43"/>
  <c r="O22" i="43"/>
  <c r="A23" i="43"/>
  <c r="N22" i="43"/>
  <c r="L20" i="42"/>
  <c r="O20" i="42"/>
  <c r="A21" i="42"/>
  <c r="N20" i="42"/>
  <c r="L22" i="41"/>
  <c r="N22" i="41"/>
  <c r="A23" i="41"/>
  <c r="O22" i="41"/>
  <c r="L20" i="40"/>
  <c r="O20" i="40"/>
  <c r="A21" i="40"/>
  <c r="N20" i="40"/>
  <c r="L20" i="39"/>
  <c r="A21" i="39"/>
  <c r="O20" i="39"/>
  <c r="N20" i="39"/>
  <c r="A23" i="38"/>
  <c r="O22" i="38"/>
  <c r="N22" i="38"/>
  <c r="L22" i="38"/>
  <c r="L20" i="37"/>
  <c r="N20" i="37"/>
  <c r="A21" i="37"/>
  <c r="O20" i="37"/>
  <c r="L20" i="36"/>
  <c r="O20" i="36"/>
  <c r="N20" i="36"/>
  <c r="A21" i="36"/>
  <c r="L20" i="35"/>
  <c r="O20" i="35"/>
  <c r="A21" i="35"/>
  <c r="N20" i="35"/>
  <c r="L20" i="31"/>
  <c r="A21" i="31"/>
  <c r="O20" i="31"/>
  <c r="N20" i="31"/>
  <c r="N20" i="6"/>
  <c r="A21" i="6"/>
  <c r="L20" i="6"/>
  <c r="O20" i="6"/>
  <c r="A22" i="44" l="1"/>
  <c r="O21" i="44"/>
  <c r="N21" i="44"/>
  <c r="L21" i="44"/>
  <c r="A24" i="43"/>
  <c r="O23" i="43"/>
  <c r="N23" i="43"/>
  <c r="L23" i="43"/>
  <c r="O21" i="42"/>
  <c r="N21" i="42"/>
  <c r="L21" i="42"/>
  <c r="A22" i="42"/>
  <c r="A24" i="41"/>
  <c r="O23" i="41"/>
  <c r="N23" i="41"/>
  <c r="L23" i="41"/>
  <c r="A22" i="40"/>
  <c r="O21" i="40"/>
  <c r="N21" i="40"/>
  <c r="L21" i="40"/>
  <c r="A22" i="39"/>
  <c r="O21" i="39"/>
  <c r="N21" i="39"/>
  <c r="L21" i="39"/>
  <c r="A24" i="38"/>
  <c r="O23" i="38"/>
  <c r="N23" i="38"/>
  <c r="L23" i="38"/>
  <c r="A22" i="37"/>
  <c r="O21" i="37"/>
  <c r="N21" i="37"/>
  <c r="L21" i="37"/>
  <c r="A22" i="36"/>
  <c r="O21" i="36"/>
  <c r="N21" i="36"/>
  <c r="L21" i="36"/>
  <c r="A22" i="35"/>
  <c r="O21" i="35"/>
  <c r="N21" i="35"/>
  <c r="L21" i="35"/>
  <c r="O21" i="31"/>
  <c r="L21" i="31"/>
  <c r="A22" i="31"/>
  <c r="N21" i="31"/>
  <c r="N21" i="6"/>
  <c r="L21" i="6"/>
  <c r="A22" i="6"/>
  <c r="O21" i="6"/>
  <c r="L22" i="44" l="1"/>
  <c r="N22" i="44"/>
  <c r="O22" i="44"/>
  <c r="A23" i="44"/>
  <c r="L24" i="43"/>
  <c r="N24" i="43"/>
  <c r="O24" i="43"/>
  <c r="A25" i="43"/>
  <c r="L22" i="42"/>
  <c r="O22" i="42"/>
  <c r="A23" i="42"/>
  <c r="N22" i="42"/>
  <c r="L24" i="41"/>
  <c r="A25" i="41"/>
  <c r="N24" i="41"/>
  <c r="O24" i="41"/>
  <c r="L22" i="40"/>
  <c r="O22" i="40"/>
  <c r="A23" i="40"/>
  <c r="N22" i="40"/>
  <c r="L22" i="39"/>
  <c r="O22" i="39"/>
  <c r="A23" i="39"/>
  <c r="N22" i="39"/>
  <c r="L24" i="38"/>
  <c r="A25" i="38"/>
  <c r="O24" i="38"/>
  <c r="N24" i="38"/>
  <c r="L22" i="37"/>
  <c r="A23" i="37"/>
  <c r="O22" i="37"/>
  <c r="N22" i="37"/>
  <c r="L22" i="36"/>
  <c r="O22" i="36"/>
  <c r="N22" i="36"/>
  <c r="A23" i="36"/>
  <c r="L22" i="35"/>
  <c r="O22" i="35"/>
  <c r="A23" i="35"/>
  <c r="N22" i="35"/>
  <c r="L22" i="31"/>
  <c r="A23" i="31"/>
  <c r="O22" i="31"/>
  <c r="N22" i="31"/>
  <c r="N22" i="6"/>
  <c r="A23" i="6"/>
  <c r="L22" i="6"/>
  <c r="O22" i="6"/>
  <c r="A24" i="44" l="1"/>
  <c r="O23" i="44"/>
  <c r="N23" i="44"/>
  <c r="L23" i="44"/>
  <c r="A26" i="43"/>
  <c r="N25" i="43"/>
  <c r="O25" i="43"/>
  <c r="L25" i="43"/>
  <c r="A24" i="42"/>
  <c r="O23" i="42"/>
  <c r="N23" i="42"/>
  <c r="L23" i="42"/>
  <c r="A26" i="41"/>
  <c r="O25" i="41"/>
  <c r="N25" i="41"/>
  <c r="L25" i="41"/>
  <c r="A24" i="40"/>
  <c r="O23" i="40"/>
  <c r="N23" i="40"/>
  <c r="L23" i="40"/>
  <c r="A24" i="39"/>
  <c r="O23" i="39"/>
  <c r="N23" i="39"/>
  <c r="L23" i="39"/>
  <c r="A26" i="38"/>
  <c r="O25" i="38"/>
  <c r="N25" i="38"/>
  <c r="L25" i="38"/>
  <c r="A24" i="37"/>
  <c r="O23" i="37"/>
  <c r="N23" i="37"/>
  <c r="L23" i="37"/>
  <c r="A24" i="36"/>
  <c r="O23" i="36"/>
  <c r="N23" i="36"/>
  <c r="L23" i="36"/>
  <c r="A24" i="35"/>
  <c r="O23" i="35"/>
  <c r="N23" i="35"/>
  <c r="L23" i="35"/>
  <c r="O23" i="31"/>
  <c r="L23" i="31"/>
  <c r="A24" i="31"/>
  <c r="N23" i="31"/>
  <c r="N23" i="6"/>
  <c r="L23" i="6"/>
  <c r="A24" i="6"/>
  <c r="O23" i="6"/>
  <c r="L24" i="44" l="1"/>
  <c r="O24" i="44"/>
  <c r="N24" i="44"/>
  <c r="A25" i="44"/>
  <c r="L26" i="43"/>
  <c r="N26" i="43"/>
  <c r="O26" i="43"/>
  <c r="A27" i="43"/>
  <c r="L24" i="42"/>
  <c r="O24" i="42"/>
  <c r="A25" i="42"/>
  <c r="N24" i="42"/>
  <c r="L26" i="41"/>
  <c r="N26" i="41"/>
  <c r="A27" i="41"/>
  <c r="O26" i="41"/>
  <c r="L24" i="40"/>
  <c r="A25" i="40"/>
  <c r="O24" i="40"/>
  <c r="N24" i="40"/>
  <c r="L24" i="39"/>
  <c r="A25" i="39"/>
  <c r="O24" i="39"/>
  <c r="N24" i="39"/>
  <c r="O26" i="38"/>
  <c r="A27" i="38"/>
  <c r="N26" i="38"/>
  <c r="L26" i="38"/>
  <c r="L24" i="37"/>
  <c r="N24" i="37"/>
  <c r="A25" i="37"/>
  <c r="O24" i="37"/>
  <c r="L24" i="36"/>
  <c r="N24" i="36"/>
  <c r="O24" i="36"/>
  <c r="A25" i="36"/>
  <c r="L24" i="35"/>
  <c r="O24" i="35"/>
  <c r="A25" i="35"/>
  <c r="N24" i="35"/>
  <c r="L24" i="31"/>
  <c r="A25" i="31"/>
  <c r="O24" i="31"/>
  <c r="N24" i="31"/>
  <c r="N24" i="6"/>
  <c r="A25" i="6"/>
  <c r="L24" i="6"/>
  <c r="O24" i="6"/>
  <c r="A26" i="44" l="1"/>
  <c r="O25" i="44"/>
  <c r="N25" i="44"/>
  <c r="L25" i="44"/>
  <c r="A28" i="43"/>
  <c r="O27" i="43"/>
  <c r="N27" i="43"/>
  <c r="L27" i="43"/>
  <c r="O25" i="42"/>
  <c r="N25" i="42"/>
  <c r="L25" i="42"/>
  <c r="A26" i="42"/>
  <c r="A28" i="41"/>
  <c r="O27" i="41"/>
  <c r="N27" i="41"/>
  <c r="L27" i="41"/>
  <c r="A26" i="40"/>
  <c r="O25" i="40"/>
  <c r="N25" i="40"/>
  <c r="L25" i="40"/>
  <c r="A26" i="39"/>
  <c r="O25" i="39"/>
  <c r="N25" i="39"/>
  <c r="L25" i="39"/>
  <c r="A28" i="38"/>
  <c r="O27" i="38"/>
  <c r="N27" i="38"/>
  <c r="L27" i="38"/>
  <c r="A26" i="37"/>
  <c r="O25" i="37"/>
  <c r="N25" i="37"/>
  <c r="L25" i="37"/>
  <c r="A26" i="36"/>
  <c r="O25" i="36"/>
  <c r="N25" i="36"/>
  <c r="L25" i="36"/>
  <c r="A26" i="35"/>
  <c r="N25" i="35"/>
  <c r="L25" i="35"/>
  <c r="O25" i="35"/>
  <c r="O25" i="31"/>
  <c r="L25" i="31"/>
  <c r="A26" i="31"/>
  <c r="N25" i="31"/>
  <c r="N25" i="6"/>
  <c r="L25" i="6"/>
  <c r="A26" i="6"/>
  <c r="O25" i="6"/>
  <c r="O26" i="44" l="1"/>
  <c r="L26" i="44"/>
  <c r="N26" i="44"/>
  <c r="A27" i="44"/>
  <c r="L28" i="43"/>
  <c r="A29" i="43"/>
  <c r="N28" i="43"/>
  <c r="O28" i="43"/>
  <c r="L26" i="42"/>
  <c r="O26" i="42"/>
  <c r="A27" i="42"/>
  <c r="N26" i="42"/>
  <c r="L28" i="41"/>
  <c r="A29" i="41"/>
  <c r="O28" i="41"/>
  <c r="N28" i="41"/>
  <c r="L26" i="40"/>
  <c r="O26" i="40"/>
  <c r="A27" i="40"/>
  <c r="N26" i="40"/>
  <c r="L26" i="39"/>
  <c r="A27" i="39"/>
  <c r="O26" i="39"/>
  <c r="N26" i="39"/>
  <c r="L28" i="38"/>
  <c r="O28" i="38"/>
  <c r="A29" i="38"/>
  <c r="N28" i="38"/>
  <c r="L26" i="37"/>
  <c r="A27" i="37"/>
  <c r="N26" i="37"/>
  <c r="O26" i="37"/>
  <c r="L26" i="36"/>
  <c r="N26" i="36"/>
  <c r="O26" i="36"/>
  <c r="A27" i="36"/>
  <c r="L26" i="35"/>
  <c r="A27" i="35"/>
  <c r="O26" i="35"/>
  <c r="N26" i="35"/>
  <c r="L26" i="31"/>
  <c r="A27" i="31"/>
  <c r="O26" i="31"/>
  <c r="N26" i="31"/>
  <c r="N26" i="6"/>
  <c r="A27" i="6"/>
  <c r="L26" i="6"/>
  <c r="O26" i="6"/>
  <c r="A28" i="44" l="1"/>
  <c r="O27" i="44"/>
  <c r="N27" i="44"/>
  <c r="L27" i="44"/>
  <c r="A30" i="43"/>
  <c r="O29" i="43"/>
  <c r="N29" i="43"/>
  <c r="L29" i="43"/>
  <c r="O27" i="42"/>
  <c r="N27" i="42"/>
  <c r="L27" i="42"/>
  <c r="A28" i="42"/>
  <c r="A30" i="41"/>
  <c r="O29" i="41"/>
  <c r="N29" i="41"/>
  <c r="L29" i="41"/>
  <c r="A28" i="40"/>
  <c r="O27" i="40"/>
  <c r="N27" i="40"/>
  <c r="L27" i="40"/>
  <c r="A28" i="39"/>
  <c r="O27" i="39"/>
  <c r="N27" i="39"/>
  <c r="L27" i="39"/>
  <c r="A30" i="38"/>
  <c r="O29" i="38"/>
  <c r="N29" i="38"/>
  <c r="L29" i="38"/>
  <c r="A28" i="37"/>
  <c r="O27" i="37"/>
  <c r="N27" i="37"/>
  <c r="L27" i="37"/>
  <c r="A28" i="36"/>
  <c r="O27" i="36"/>
  <c r="N27" i="36"/>
  <c r="L27" i="36"/>
  <c r="A28" i="35"/>
  <c r="O27" i="35"/>
  <c r="N27" i="35"/>
  <c r="L27" i="35"/>
  <c r="O27" i="31"/>
  <c r="L27" i="31"/>
  <c r="A28" i="31"/>
  <c r="N27" i="31"/>
  <c r="N27" i="6"/>
  <c r="A28" i="6"/>
  <c r="L27" i="6"/>
  <c r="O27" i="6"/>
  <c r="L28" i="44" l="1"/>
  <c r="N28" i="44"/>
  <c r="O28" i="44"/>
  <c r="A29" i="44"/>
  <c r="L30" i="43"/>
  <c r="N30" i="43"/>
  <c r="A31" i="43"/>
  <c r="O30" i="43"/>
  <c r="L28" i="42"/>
  <c r="O28" i="42"/>
  <c r="A29" i="42"/>
  <c r="N28" i="42"/>
  <c r="L30" i="41"/>
  <c r="N30" i="41"/>
  <c r="A31" i="41"/>
  <c r="O30" i="41"/>
  <c r="L28" i="40"/>
  <c r="O28" i="40"/>
  <c r="A29" i="40"/>
  <c r="N28" i="40"/>
  <c r="L28" i="39"/>
  <c r="A29" i="39"/>
  <c r="O28" i="39"/>
  <c r="N28" i="39"/>
  <c r="L30" i="38"/>
  <c r="A31" i="38"/>
  <c r="N30" i="38"/>
  <c r="O30" i="38"/>
  <c r="L28" i="37"/>
  <c r="N28" i="37"/>
  <c r="A29" i="37"/>
  <c r="O28" i="37"/>
  <c r="L28" i="36"/>
  <c r="O28" i="36"/>
  <c r="N28" i="36"/>
  <c r="A29" i="36"/>
  <c r="L28" i="35"/>
  <c r="O28" i="35"/>
  <c r="A29" i="35"/>
  <c r="N28" i="35"/>
  <c r="L28" i="31"/>
  <c r="A29" i="31"/>
  <c r="O28" i="31"/>
  <c r="N28" i="31"/>
  <c r="N28" i="6"/>
  <c r="A29" i="6"/>
  <c r="L28" i="6"/>
  <c r="O28" i="6"/>
  <c r="A30" i="44" l="1"/>
  <c r="O29" i="44"/>
  <c r="N29" i="44"/>
  <c r="L29" i="44"/>
  <c r="A32" i="43"/>
  <c r="O31" i="43"/>
  <c r="N31" i="43"/>
  <c r="L31" i="43"/>
  <c r="A30" i="42"/>
  <c r="O29" i="42"/>
  <c r="N29" i="42"/>
  <c r="L29" i="42"/>
  <c r="A32" i="41"/>
  <c r="O31" i="41"/>
  <c r="N31" i="41"/>
  <c r="L31" i="41"/>
  <c r="A30" i="40"/>
  <c r="O29" i="40"/>
  <c r="N29" i="40"/>
  <c r="L29" i="40"/>
  <c r="A30" i="39"/>
  <c r="O29" i="39"/>
  <c r="N29" i="39"/>
  <c r="L29" i="39"/>
  <c r="A32" i="38"/>
  <c r="O31" i="38"/>
  <c r="N31" i="38"/>
  <c r="L31" i="38"/>
  <c r="A30" i="37"/>
  <c r="O29" i="37"/>
  <c r="N29" i="37"/>
  <c r="L29" i="37"/>
  <c r="A30" i="36"/>
  <c r="O29" i="36"/>
  <c r="N29" i="36"/>
  <c r="L29" i="36"/>
  <c r="A30" i="35"/>
  <c r="O29" i="35"/>
  <c r="N29" i="35"/>
  <c r="L29" i="35"/>
  <c r="O29" i="31"/>
  <c r="L29" i="31"/>
  <c r="A30" i="31"/>
  <c r="N29" i="31"/>
  <c r="N29" i="6"/>
  <c r="L29" i="6"/>
  <c r="A30" i="6"/>
  <c r="O29" i="6"/>
  <c r="L30" i="44" l="1"/>
  <c r="O30" i="44"/>
  <c r="N30" i="44"/>
  <c r="A31" i="44"/>
  <c r="L32" i="43"/>
  <c r="N32" i="43"/>
  <c r="O32" i="43"/>
  <c r="A33" i="43"/>
  <c r="L30" i="42"/>
  <c r="O30" i="42"/>
  <c r="A31" i="42"/>
  <c r="N30" i="42"/>
  <c r="L32" i="41"/>
  <c r="A33" i="41"/>
  <c r="O32" i="41"/>
  <c r="N32" i="41"/>
  <c r="L30" i="40"/>
  <c r="O30" i="40"/>
  <c r="A31" i="40"/>
  <c r="N30" i="40"/>
  <c r="L30" i="39"/>
  <c r="A31" i="39"/>
  <c r="O30" i="39"/>
  <c r="N30" i="39"/>
  <c r="A33" i="38"/>
  <c r="O32" i="38"/>
  <c r="N32" i="38"/>
  <c r="L32" i="38"/>
  <c r="L30" i="37"/>
  <c r="N30" i="37"/>
  <c r="A31" i="37"/>
  <c r="O30" i="37"/>
  <c r="N30" i="36"/>
  <c r="L30" i="36"/>
  <c r="O30" i="36"/>
  <c r="A31" i="36"/>
  <c r="L30" i="35"/>
  <c r="O30" i="35"/>
  <c r="A31" i="35"/>
  <c r="N30" i="35"/>
  <c r="L30" i="31"/>
  <c r="A31" i="31"/>
  <c r="O30" i="31"/>
  <c r="N30" i="31"/>
  <c r="N30" i="6"/>
  <c r="A31" i="6"/>
  <c r="L30" i="6"/>
  <c r="O30" i="6"/>
  <c r="A32" i="44" l="1"/>
  <c r="O31" i="44"/>
  <c r="N31" i="44"/>
  <c r="L31" i="44"/>
  <c r="A34" i="43"/>
  <c r="O33" i="43"/>
  <c r="N33" i="43"/>
  <c r="L33" i="43"/>
  <c r="O31" i="42"/>
  <c r="N31" i="42"/>
  <c r="L31" i="42"/>
  <c r="A32" i="42"/>
  <c r="A34" i="41"/>
  <c r="O33" i="41"/>
  <c r="N33" i="41"/>
  <c r="L33" i="41"/>
  <c r="A32" i="40"/>
  <c r="O31" i="40"/>
  <c r="N31" i="40"/>
  <c r="L31" i="40"/>
  <c r="O31" i="39"/>
  <c r="N31" i="39"/>
  <c r="L31" i="39"/>
  <c r="A32" i="39"/>
  <c r="A34" i="38"/>
  <c r="O33" i="38"/>
  <c r="N33" i="38"/>
  <c r="L33" i="38"/>
  <c r="A32" i="37"/>
  <c r="O31" i="37"/>
  <c r="N31" i="37"/>
  <c r="L31" i="37"/>
  <c r="A32" i="36"/>
  <c r="O31" i="36"/>
  <c r="N31" i="36"/>
  <c r="L31" i="36"/>
  <c r="A32" i="35"/>
  <c r="O31" i="35"/>
  <c r="N31" i="35"/>
  <c r="L31" i="35"/>
  <c r="O31" i="31"/>
  <c r="L31" i="31"/>
  <c r="A32" i="31"/>
  <c r="N31" i="31"/>
  <c r="N31" i="6"/>
  <c r="L31" i="6"/>
  <c r="A32" i="6"/>
  <c r="O31" i="6"/>
  <c r="L32" i="44" l="1"/>
  <c r="O32" i="44"/>
  <c r="N32" i="44"/>
  <c r="A33" i="44"/>
  <c r="L34" i="43"/>
  <c r="O34" i="43"/>
  <c r="N34" i="43"/>
  <c r="A35" i="43"/>
  <c r="L32" i="42"/>
  <c r="O32" i="42"/>
  <c r="A33" i="42"/>
  <c r="N32" i="42"/>
  <c r="L34" i="41"/>
  <c r="N34" i="41"/>
  <c r="A35" i="41"/>
  <c r="O34" i="41"/>
  <c r="L32" i="40"/>
  <c r="O32" i="40"/>
  <c r="A33" i="40"/>
  <c r="N32" i="40"/>
  <c r="L32" i="39"/>
  <c r="A33" i="39"/>
  <c r="O32" i="39"/>
  <c r="N32" i="39"/>
  <c r="L34" i="38"/>
  <c r="A35" i="38"/>
  <c r="O34" i="38"/>
  <c r="N34" i="38"/>
  <c r="L32" i="37"/>
  <c r="A33" i="37"/>
  <c r="O32" i="37"/>
  <c r="N32" i="37"/>
  <c r="O32" i="36"/>
  <c r="L32" i="36"/>
  <c r="N32" i="36"/>
  <c r="A33" i="36"/>
  <c r="L32" i="35"/>
  <c r="O32" i="35"/>
  <c r="A33" i="35"/>
  <c r="N32" i="35"/>
  <c r="L32" i="31"/>
  <c r="A33" i="31"/>
  <c r="O32" i="31"/>
  <c r="N32" i="31"/>
  <c r="N32" i="6"/>
  <c r="A33" i="6"/>
  <c r="L32" i="6"/>
  <c r="O32" i="6"/>
  <c r="A34" i="44" l="1"/>
  <c r="O33" i="44"/>
  <c r="N33" i="44"/>
  <c r="L33" i="44"/>
  <c r="A36" i="43"/>
  <c r="O35" i="43"/>
  <c r="N35" i="43"/>
  <c r="L35" i="43"/>
  <c r="O33" i="42"/>
  <c r="N33" i="42"/>
  <c r="L33" i="42"/>
  <c r="A34" i="42"/>
  <c r="A36" i="41"/>
  <c r="O35" i="41"/>
  <c r="N35" i="41"/>
  <c r="L35" i="41"/>
  <c r="A34" i="40"/>
  <c r="O33" i="40"/>
  <c r="N33" i="40"/>
  <c r="L33" i="40"/>
  <c r="A34" i="39"/>
  <c r="O33" i="39"/>
  <c r="N33" i="39"/>
  <c r="L33" i="39"/>
  <c r="A36" i="38"/>
  <c r="O35" i="38"/>
  <c r="N35" i="38"/>
  <c r="L35" i="38"/>
  <c r="A34" i="37"/>
  <c r="O33" i="37"/>
  <c r="N33" i="37"/>
  <c r="L33" i="37"/>
  <c r="A34" i="36"/>
  <c r="O33" i="36"/>
  <c r="N33" i="36"/>
  <c r="L33" i="36"/>
  <c r="A34" i="35"/>
  <c r="O33" i="35"/>
  <c r="N33" i="35"/>
  <c r="L33" i="35"/>
  <c r="O33" i="31"/>
  <c r="L33" i="31"/>
  <c r="A34" i="31"/>
  <c r="N33" i="31"/>
  <c r="N33" i="6"/>
  <c r="A34" i="6"/>
  <c r="L33" i="6"/>
  <c r="O33" i="6"/>
  <c r="L34" i="44" l="1"/>
  <c r="O34" i="44"/>
  <c r="N34" i="44"/>
  <c r="A35" i="44"/>
  <c r="L36" i="43"/>
  <c r="O36" i="43"/>
  <c r="A37" i="43"/>
  <c r="N36" i="43"/>
  <c r="L34" i="42"/>
  <c r="O34" i="42"/>
  <c r="A35" i="42"/>
  <c r="N34" i="42"/>
  <c r="L36" i="41"/>
  <c r="N36" i="41"/>
  <c r="A37" i="41"/>
  <c r="O36" i="41"/>
  <c r="O34" i="40"/>
  <c r="L34" i="40"/>
  <c r="A35" i="40"/>
  <c r="N34" i="40"/>
  <c r="L34" i="39"/>
  <c r="A35" i="39"/>
  <c r="O34" i="39"/>
  <c r="N34" i="39"/>
  <c r="L36" i="38"/>
  <c r="O36" i="38"/>
  <c r="A37" i="38"/>
  <c r="N36" i="38"/>
  <c r="L34" i="37"/>
  <c r="A35" i="37"/>
  <c r="O34" i="37"/>
  <c r="N34" i="37"/>
  <c r="L34" i="36"/>
  <c r="O34" i="36"/>
  <c r="N34" i="36"/>
  <c r="A35" i="36"/>
  <c r="L34" i="35"/>
  <c r="O34" i="35"/>
  <c r="A35" i="35"/>
  <c r="N34" i="35"/>
  <c r="L34" i="31"/>
  <c r="A35" i="31"/>
  <c r="O34" i="31"/>
  <c r="N34" i="31"/>
  <c r="N34" i="6"/>
  <c r="A35" i="6"/>
  <c r="L34" i="6"/>
  <c r="O34" i="6"/>
  <c r="A36" i="44" l="1"/>
  <c r="O35" i="44"/>
  <c r="N35" i="44"/>
  <c r="L35" i="44"/>
  <c r="A38" i="43"/>
  <c r="O37" i="43"/>
  <c r="N37" i="43"/>
  <c r="L37" i="43"/>
  <c r="A36" i="42"/>
  <c r="O35" i="42"/>
  <c r="N35" i="42"/>
  <c r="L35" i="42"/>
  <c r="A38" i="41"/>
  <c r="O37" i="41"/>
  <c r="N37" i="41"/>
  <c r="L37" i="41"/>
  <c r="A36" i="40"/>
  <c r="O35" i="40"/>
  <c r="N35" i="40"/>
  <c r="L35" i="40"/>
  <c r="A36" i="39"/>
  <c r="O35" i="39"/>
  <c r="N35" i="39"/>
  <c r="L35" i="39"/>
  <c r="A38" i="38"/>
  <c r="O37" i="38"/>
  <c r="N37" i="38"/>
  <c r="L37" i="38"/>
  <c r="A36" i="37"/>
  <c r="O35" i="37"/>
  <c r="N35" i="37"/>
  <c r="L35" i="37"/>
  <c r="A36" i="36"/>
  <c r="O35" i="36"/>
  <c r="N35" i="36"/>
  <c r="L35" i="36"/>
  <c r="A36" i="35"/>
  <c r="O35" i="35"/>
  <c r="N35" i="35"/>
  <c r="L35" i="35"/>
  <c r="O35" i="31"/>
  <c r="L35" i="31"/>
  <c r="A36" i="31"/>
  <c r="N35" i="31"/>
  <c r="N35" i="6"/>
  <c r="L35" i="6"/>
  <c r="A36" i="6"/>
  <c r="O35" i="6"/>
  <c r="L36" i="44" l="1"/>
  <c r="O36" i="44"/>
  <c r="A37" i="44"/>
  <c r="N36" i="44"/>
  <c r="L38" i="43"/>
  <c r="O38" i="43"/>
  <c r="A39" i="43"/>
  <c r="N38" i="43"/>
  <c r="L36" i="42"/>
  <c r="O36" i="42"/>
  <c r="A37" i="42"/>
  <c r="N36" i="42"/>
  <c r="L38" i="41"/>
  <c r="N38" i="41"/>
  <c r="A39" i="41"/>
  <c r="O38" i="41"/>
  <c r="L36" i="40"/>
  <c r="O36" i="40"/>
  <c r="A37" i="40"/>
  <c r="N36" i="40"/>
  <c r="L36" i="39"/>
  <c r="A37" i="39"/>
  <c r="O36" i="39"/>
  <c r="N36" i="39"/>
  <c r="L38" i="38"/>
  <c r="A39" i="38"/>
  <c r="O38" i="38"/>
  <c r="N38" i="38"/>
  <c r="L36" i="37"/>
  <c r="A37" i="37"/>
  <c r="N36" i="37"/>
  <c r="O36" i="37"/>
  <c r="L36" i="36"/>
  <c r="O36" i="36"/>
  <c r="A37" i="36"/>
  <c r="N36" i="36"/>
  <c r="L36" i="35"/>
  <c r="O36" i="35"/>
  <c r="A37" i="35"/>
  <c r="N36" i="35"/>
  <c r="L36" i="31"/>
  <c r="A37" i="31"/>
  <c r="O36" i="31"/>
  <c r="N36" i="31"/>
  <c r="N36" i="6"/>
  <c r="A37" i="6"/>
  <c r="L36" i="6"/>
  <c r="O36" i="6"/>
  <c r="A38" i="44" l="1"/>
  <c r="O37" i="44"/>
  <c r="N37" i="44"/>
  <c r="L37" i="44"/>
  <c r="A40" i="43"/>
  <c r="O39" i="43"/>
  <c r="N39" i="43"/>
  <c r="L39" i="43"/>
  <c r="O37" i="42"/>
  <c r="N37" i="42"/>
  <c r="L37" i="42"/>
  <c r="A38" i="42"/>
  <c r="A40" i="41"/>
  <c r="O39" i="41"/>
  <c r="N39" i="41"/>
  <c r="L39" i="41"/>
  <c r="A38" i="40"/>
  <c r="O37" i="40"/>
  <c r="N37" i="40"/>
  <c r="L37" i="40"/>
  <c r="A38" i="39"/>
  <c r="O37" i="39"/>
  <c r="N37" i="39"/>
  <c r="L37" i="39"/>
  <c r="A40" i="38"/>
  <c r="O39" i="38"/>
  <c r="N39" i="38"/>
  <c r="L39" i="38"/>
  <c r="A38" i="37"/>
  <c r="O37" i="37"/>
  <c r="N37" i="37"/>
  <c r="L37" i="37"/>
  <c r="A38" i="36"/>
  <c r="O37" i="36"/>
  <c r="N37" i="36"/>
  <c r="L37" i="36"/>
  <c r="N37" i="35"/>
  <c r="L37" i="35"/>
  <c r="A38" i="35"/>
  <c r="O37" i="35"/>
  <c r="O37" i="31"/>
  <c r="L37" i="31"/>
  <c r="A38" i="31"/>
  <c r="N37" i="31"/>
  <c r="N37" i="6"/>
  <c r="L37" i="6"/>
  <c r="A38" i="6"/>
  <c r="O37" i="6"/>
  <c r="L38" i="44" l="1"/>
  <c r="O38" i="44"/>
  <c r="N38" i="44"/>
  <c r="A39" i="44"/>
  <c r="L40" i="43"/>
  <c r="N40" i="43"/>
  <c r="O40" i="43"/>
  <c r="A41" i="43"/>
  <c r="L38" i="42"/>
  <c r="O38" i="42"/>
  <c r="A39" i="42"/>
  <c r="N38" i="42"/>
  <c r="L40" i="41"/>
  <c r="N40" i="41"/>
  <c r="A41" i="41"/>
  <c r="O40" i="41"/>
  <c r="L38" i="40"/>
  <c r="O38" i="40"/>
  <c r="A39" i="40"/>
  <c r="N38" i="40"/>
  <c r="L38" i="39"/>
  <c r="A39" i="39"/>
  <c r="O38" i="39"/>
  <c r="N38" i="39"/>
  <c r="O40" i="38"/>
  <c r="A41" i="38"/>
  <c r="N40" i="38"/>
  <c r="L40" i="38"/>
  <c r="L38" i="37"/>
  <c r="A39" i="37"/>
  <c r="O38" i="37"/>
  <c r="N38" i="37"/>
  <c r="L38" i="36"/>
  <c r="N38" i="36"/>
  <c r="O38" i="36"/>
  <c r="A39" i="36"/>
  <c r="L38" i="35"/>
  <c r="O38" i="35"/>
  <c r="A39" i="35"/>
  <c r="N38" i="35"/>
  <c r="L38" i="31"/>
  <c r="A39" i="31"/>
  <c r="O38" i="31"/>
  <c r="N38" i="31"/>
  <c r="N38" i="6"/>
  <c r="A39" i="6"/>
  <c r="L38" i="6"/>
  <c r="O38" i="6"/>
  <c r="A40" i="44" l="1"/>
  <c r="O39" i="44"/>
  <c r="N39" i="44"/>
  <c r="L39" i="44"/>
  <c r="A42" i="43"/>
  <c r="O41" i="43"/>
  <c r="N41" i="43"/>
  <c r="L41" i="43"/>
  <c r="O39" i="42"/>
  <c r="N39" i="42"/>
  <c r="L39" i="42"/>
  <c r="A40" i="42"/>
  <c r="A42" i="41"/>
  <c r="O41" i="41"/>
  <c r="N41" i="41"/>
  <c r="L41" i="41"/>
  <c r="A40" i="40"/>
  <c r="O39" i="40"/>
  <c r="N39" i="40"/>
  <c r="L39" i="40"/>
  <c r="A40" i="39"/>
  <c r="O39" i="39"/>
  <c r="N39" i="39"/>
  <c r="L39" i="39"/>
  <c r="A42" i="38"/>
  <c r="O41" i="38"/>
  <c r="N41" i="38"/>
  <c r="L41" i="38"/>
  <c r="A40" i="37"/>
  <c r="O39" i="37"/>
  <c r="N39" i="37"/>
  <c r="L39" i="37"/>
  <c r="A40" i="36"/>
  <c r="O39" i="36"/>
  <c r="N39" i="36"/>
  <c r="L39" i="36"/>
  <c r="A40" i="35"/>
  <c r="O39" i="35"/>
  <c r="N39" i="35"/>
  <c r="L39" i="35"/>
  <c r="O39" i="31"/>
  <c r="L39" i="31"/>
  <c r="A40" i="31"/>
  <c r="N39" i="31"/>
  <c r="N39" i="6"/>
  <c r="A40" i="6"/>
  <c r="L39" i="6"/>
  <c r="O39" i="6"/>
  <c r="L40" i="44" l="1"/>
  <c r="N40" i="44"/>
  <c r="O40" i="44"/>
  <c r="A41" i="44"/>
  <c r="L42" i="43"/>
  <c r="D53" i="43" s="1"/>
  <c r="O42" i="43"/>
  <c r="D54" i="43" s="1"/>
  <c r="N42" i="43"/>
  <c r="D55" i="43" s="1"/>
  <c r="L40" i="42"/>
  <c r="O40" i="42"/>
  <c r="A41" i="42"/>
  <c r="N40" i="42"/>
  <c r="L42" i="41"/>
  <c r="D53" i="41" s="1"/>
  <c r="N42" i="41"/>
  <c r="D55" i="41" s="1"/>
  <c r="O42" i="41"/>
  <c r="D54" i="41" s="1"/>
  <c r="L40" i="40"/>
  <c r="O40" i="40"/>
  <c r="A41" i="40"/>
  <c r="N40" i="40"/>
  <c r="L40" i="39"/>
  <c r="A41" i="39"/>
  <c r="O40" i="39"/>
  <c r="N40" i="39"/>
  <c r="L42" i="38"/>
  <c r="D53" i="38" s="1"/>
  <c r="O42" i="38"/>
  <c r="D54" i="38" s="1"/>
  <c r="N42" i="38"/>
  <c r="D55" i="38" s="1"/>
  <c r="L40" i="37"/>
  <c r="A41" i="37"/>
  <c r="O40" i="37"/>
  <c r="N40" i="37"/>
  <c r="L40" i="36"/>
  <c r="N40" i="36"/>
  <c r="O40" i="36"/>
  <c r="A41" i="36"/>
  <c r="L40" i="35"/>
  <c r="O40" i="35"/>
  <c r="A41" i="35"/>
  <c r="N40" i="35"/>
  <c r="L40" i="31"/>
  <c r="A41" i="31"/>
  <c r="O40" i="31"/>
  <c r="N40" i="31"/>
  <c r="N40" i="6"/>
  <c r="A41" i="6"/>
  <c r="L40" i="6"/>
  <c r="O40" i="6"/>
  <c r="A42" i="44" l="1"/>
  <c r="O41" i="44"/>
  <c r="N41" i="44"/>
  <c r="L41" i="44"/>
  <c r="O41" i="42"/>
  <c r="N41" i="42"/>
  <c r="L41" i="42"/>
  <c r="A42" i="42"/>
  <c r="A42" i="40"/>
  <c r="O41" i="40"/>
  <c r="N41" i="40"/>
  <c r="L41" i="40"/>
  <c r="A42" i="39"/>
  <c r="O41" i="39"/>
  <c r="N41" i="39"/>
  <c r="L41" i="39"/>
  <c r="A42" i="37"/>
  <c r="O41" i="37"/>
  <c r="N41" i="37"/>
  <c r="L41" i="37"/>
  <c r="A42" i="36"/>
  <c r="O41" i="36"/>
  <c r="N41" i="36"/>
  <c r="L41" i="36"/>
  <c r="A42" i="35"/>
  <c r="O41" i="35"/>
  <c r="N41" i="35"/>
  <c r="L41" i="35"/>
  <c r="O41" i="31"/>
  <c r="L41" i="31"/>
  <c r="A42" i="31"/>
  <c r="N41" i="31"/>
  <c r="N41" i="6"/>
  <c r="L41" i="6"/>
  <c r="A42" i="6"/>
  <c r="O41" i="6"/>
  <c r="L42" i="44" l="1"/>
  <c r="D53" i="44" s="1"/>
  <c r="N42" i="44"/>
  <c r="D55" i="44" s="1"/>
  <c r="O42" i="44"/>
  <c r="D54" i="44" s="1"/>
  <c r="L42" i="42"/>
  <c r="D53" i="42" s="1"/>
  <c r="O42" i="42"/>
  <c r="D54" i="42" s="1"/>
  <c r="N42" i="42"/>
  <c r="D55" i="42" s="1"/>
  <c r="L42" i="40"/>
  <c r="D53" i="40" s="1"/>
  <c r="O42" i="40"/>
  <c r="D54" i="40" s="1"/>
  <c r="N42" i="40"/>
  <c r="D55" i="40" s="1"/>
  <c r="L42" i="39"/>
  <c r="D53" i="39" s="1"/>
  <c r="O42" i="39"/>
  <c r="D54" i="39" s="1"/>
  <c r="N42" i="39"/>
  <c r="D55" i="39" s="1"/>
  <c r="L42" i="37"/>
  <c r="D53" i="37" s="1"/>
  <c r="N42" i="37"/>
  <c r="D55" i="37" s="1"/>
  <c r="O42" i="37"/>
  <c r="D54" i="37" s="1"/>
  <c r="N42" i="36"/>
  <c r="D55" i="36" s="1"/>
  <c r="L42" i="36"/>
  <c r="D53" i="36" s="1"/>
  <c r="O42" i="36"/>
  <c r="D54" i="36" s="1"/>
  <c r="L42" i="35"/>
  <c r="D53" i="35" s="1"/>
  <c r="O42" i="35"/>
  <c r="D54" i="35" s="1"/>
  <c r="N42" i="35"/>
  <c r="D55" i="35" s="1"/>
  <c r="L42" i="31"/>
  <c r="D53" i="31" s="1"/>
  <c r="O42" i="31"/>
  <c r="D54" i="31" s="1"/>
  <c r="N42" i="31"/>
  <c r="D55" i="31" s="1"/>
  <c r="N42" i="6"/>
  <c r="D55" i="6" s="1"/>
  <c r="L42" i="6"/>
  <c r="D53" i="6" s="1"/>
  <c r="O42" i="6"/>
  <c r="D54" i="6" s="1"/>
</calcChain>
</file>

<file path=xl/sharedStrings.xml><?xml version="1.0" encoding="utf-8"?>
<sst xmlns="http://schemas.openxmlformats.org/spreadsheetml/2006/main" count="653" uniqueCount="89">
  <si>
    <t>Année</t>
  </si>
  <si>
    <t>Jour de repos hebdomadaire</t>
  </si>
  <si>
    <t>Dimanche</t>
  </si>
  <si>
    <t>Assistante maternelle : nom et prénom</t>
  </si>
  <si>
    <t>Enfant : nom et prénom</t>
  </si>
  <si>
    <t>Accéder au mois de :</t>
  </si>
  <si>
    <t xml:space="preserve">     → Janvier</t>
  </si>
  <si>
    <t xml:space="preserve">     → Février</t>
  </si>
  <si>
    <t xml:space="preserve">     → Mars</t>
  </si>
  <si>
    <t xml:space="preserve">     → Avril</t>
  </si>
  <si>
    <t xml:space="preserve">     → Mai</t>
  </si>
  <si>
    <t xml:space="preserve">     → Juin</t>
  </si>
  <si>
    <t xml:space="preserve">     → Juillet</t>
  </si>
  <si>
    <t xml:space="preserve">     → Août</t>
  </si>
  <si>
    <t xml:space="preserve">     → Septembre</t>
  </si>
  <si>
    <t xml:space="preserve">     → Octobre</t>
  </si>
  <si>
    <t xml:space="preserve">     → Novembre</t>
  </si>
  <si>
    <t xml:space="preserve">     → Décembre</t>
  </si>
  <si>
    <t>Motifs absences</t>
  </si>
  <si>
    <t>Congés payés</t>
  </si>
  <si>
    <t>Absence pour maladie ou hospitalisation de l'enfant</t>
  </si>
  <si>
    <t>Absence pour maladie</t>
  </si>
  <si>
    <t>Absence pour maladie professionnelle / accident de travail</t>
  </si>
  <si>
    <t>Absence pour congé maternité</t>
  </si>
  <si>
    <t>Absence pour congé sans solde</t>
  </si>
  <si>
    <t>Début ou fin de contrat en cours de mois</t>
  </si>
  <si>
    <t>Période d'adaptation</t>
  </si>
  <si>
    <t>Jour de l'an</t>
  </si>
  <si>
    <t>Lundi de Pâques</t>
  </si>
  <si>
    <t>Fête du travail</t>
  </si>
  <si>
    <t>Armistice 39/45</t>
  </si>
  <si>
    <t>Ascension</t>
  </si>
  <si>
    <t>Pentecôte</t>
  </si>
  <si>
    <t>Lundi de Pentecôte</t>
  </si>
  <si>
    <t>Fête Nationale</t>
  </si>
  <si>
    <t>Assomption</t>
  </si>
  <si>
    <t>Toussaint</t>
  </si>
  <si>
    <t>Armistice 14/18</t>
  </si>
  <si>
    <t>Noël</t>
  </si>
  <si>
    <t>0000001</t>
  </si>
  <si>
    <t>Lundi</t>
  </si>
  <si>
    <t>1000000</t>
  </si>
  <si>
    <t>Mardi</t>
  </si>
  <si>
    <t>0100000</t>
  </si>
  <si>
    <t>Mercredi</t>
  </si>
  <si>
    <t>0010000</t>
  </si>
  <si>
    <t>Jeudi</t>
  </si>
  <si>
    <t>0001000</t>
  </si>
  <si>
    <t>Vendredi</t>
  </si>
  <si>
    <t>0000100</t>
  </si>
  <si>
    <t>Samedi</t>
  </si>
  <si>
    <t>0000010</t>
  </si>
  <si>
    <t>Date</t>
  </si>
  <si>
    <t>Nombre d'heures prévues au contrat</t>
  </si>
  <si>
    <t>Nombre d'heures d'accueil effectif</t>
  </si>
  <si>
    <t>Nombre d'heures d'absences ou de congés</t>
  </si>
  <si>
    <t>Motif de l'absence</t>
  </si>
  <si>
    <t>Repas</t>
  </si>
  <si>
    <t>Déplacements</t>
  </si>
  <si>
    <t>Nombre d'heures majorées</t>
  </si>
  <si>
    <t>Nombre d'heures complémentaires</t>
  </si>
  <si>
    <t>Nombre d'heures réalisé un jour férié</t>
  </si>
  <si>
    <t>Nombre d'heures réalisée le jour de repos hebdomadaire</t>
  </si>
  <si>
    <t>Journée</t>
  </si>
  <si>
    <t>Gouter / Petit déj.</t>
  </si>
  <si>
    <t>Déjeuner / Dîner</t>
  </si>
  <si>
    <t>Distance</t>
  </si>
  <si>
    <t>Nombre d'enfants véhiculés*</t>
  </si>
  <si>
    <t>Dist/nb.enf.</t>
  </si>
  <si>
    <t>Données contractuelles</t>
  </si>
  <si>
    <t>Salaire mensualisé</t>
  </si>
  <si>
    <t>Taux horaire</t>
  </si>
  <si>
    <t>Horaires</t>
  </si>
  <si>
    <t>Nombre de jours d'accueil effectif</t>
  </si>
  <si>
    <t>Nombre d'heures réalisées le jour de repos hebdomadaire</t>
  </si>
  <si>
    <t>Nombre d'heures réalisées un jour férié</t>
  </si>
  <si>
    <t>Nombre de repas fournis par l'assistant maternel (jours)</t>
  </si>
  <si>
    <t>Nombre de repas fournis par les parents (jours)</t>
  </si>
  <si>
    <t>Nombre de repas fournis par l'assistant maternel (goûters / petits-déjeuners)</t>
  </si>
  <si>
    <t>Nombre de repas fournis par l'assistant maternel (déjeuners / dîners)</t>
  </si>
  <si>
    <t>Kilomètres effectués / enfants transportés</t>
  </si>
  <si>
    <t>Absences</t>
  </si>
  <si>
    <t>Jours concernés</t>
  </si>
  <si>
    <t>Nombre d'heures</t>
  </si>
  <si>
    <t>Régularisation prévisionnelle</t>
  </si>
  <si>
    <t>Comparatif salaire versé / salaire dû pour les heures réalisées pour le mois</t>
  </si>
  <si>
    <t>Impôts</t>
  </si>
  <si>
    <t>Nombre de journées de huit heures ou plus</t>
  </si>
  <si>
    <t>Nombre d'heures réalisées les journées de moins de huit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</si>
</sst>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164" formatCode="[$-F800]dddd\,\ mmmm\ dd\,\ yyyy"/>
    <numFmt numFmtId="165" formatCode="#,##0.00&quot; heures&quot;;\-#,##0.00&quot; heures&quot;"/>
    <numFmt numFmtId="166" formatCode="#,##0.00&quot; km&quot;;\-#,##0.00&quot; km&quot;"/>
    <numFmt numFmtId="167" formatCode="#,##0&quot; enfant(s)&quot;;\-#,##0&quot; enfant(s)&quot;"/>
    <numFmt numFmtId="168" formatCode="#,##0&quot; jour(s)&quot;;\-#,##0&quot; jour(s)&quot;"/>
    <numFmt numFmtId="169" formatCode="#,##0&quot; goûters / petits-déj.&quot;;\-#,##0&quot; goûters / petits-déj.&quot;"/>
    <numFmt numFmtId="170" formatCode="#,##0&quot; déj. / dîners&quot;;\-#,##0&quot; déj. / dîners&quot;"/>
    <numFmt numFmtId="171" formatCode="#,##0.00\ &quot;€&quot;"/>
  </numFmts>
  <fonts count="28">
    <font>
      <sz val="11"/>
      <color theme="1"/>
      <name val="Calibri"/>
      <family val="2"/>
      <scheme val="minor"/>
    </font>
    <font>
      <sz val="11"/>
      <name val="DIN"/>
    </font>
    <font>
      <sz val="10"/>
      <name val="DIN"/>
    </font>
    <font>
      <sz val="11"/>
      <name val="&amp;quot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DIN-Black"/>
    </font>
    <font>
      <sz val="11"/>
      <color theme="0" tint="-0.499984740745262"/>
      <name val="DIN"/>
    </font>
    <font>
      <sz val="11"/>
      <color theme="1"/>
      <name val="DIN"/>
    </font>
    <font>
      <sz val="11"/>
      <color rgb="FF9966FF"/>
      <name val="Calibri"/>
      <family val="2"/>
      <scheme val="minor"/>
    </font>
    <font>
      <sz val="16"/>
      <color theme="1"/>
      <name val="DIN"/>
    </font>
    <font>
      <sz val="14"/>
      <color theme="1"/>
      <name val="DIN"/>
    </font>
    <font>
      <sz val="11"/>
      <name val="Calibri"/>
      <family val="2"/>
      <scheme val="minor"/>
    </font>
    <font>
      <b/>
      <sz val="11"/>
      <color theme="0"/>
      <name val="DIN"/>
    </font>
    <font>
      <sz val="11"/>
      <color theme="0"/>
      <name val="DIN"/>
    </font>
    <font>
      <b/>
      <sz val="11"/>
      <color theme="1"/>
      <name val="DIN"/>
    </font>
    <font>
      <b/>
      <sz val="16"/>
      <color theme="0"/>
      <name val="DIN"/>
    </font>
    <font>
      <sz val="11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DIN"/>
    </font>
    <font>
      <sz val="22"/>
      <color theme="0"/>
      <name val="DIN"/>
    </font>
    <font>
      <sz val="11"/>
      <color theme="0"/>
      <name val="DIN-Black"/>
    </font>
    <font>
      <b/>
      <sz val="12"/>
      <color theme="0"/>
      <name val="DIN"/>
    </font>
    <font>
      <sz val="12"/>
      <color theme="0"/>
      <name val="DIN"/>
    </font>
    <font>
      <sz val="12"/>
      <color theme="1"/>
      <name val="DIN"/>
    </font>
  </fonts>
  <fills count="9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164" fontId="8" fillId="3" borderId="0" xfId="0" applyNumberFormat="1" applyFont="1" applyFill="1"/>
    <xf numFmtId="0" fontId="0" fillId="4" borderId="0" xfId="0" applyFill="1"/>
    <xf numFmtId="164" fontId="9" fillId="3" borderId="3" xfId="0" applyNumberFormat="1" applyFont="1" applyFill="1" applyBorder="1"/>
    <xf numFmtId="0" fontId="0" fillId="2" borderId="0" xfId="0" applyFill="1"/>
    <xf numFmtId="0" fontId="10" fillId="2" borderId="0" xfId="0" applyFont="1" applyFill="1"/>
    <xf numFmtId="0" fontId="8" fillId="2" borderId="0" xfId="0" applyFont="1" applyFill="1"/>
    <xf numFmtId="165" fontId="0" fillId="2" borderId="0" xfId="0" applyNumberFormat="1" applyFill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66" fontId="0" fillId="0" borderId="3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166" fontId="0" fillId="3" borderId="3" xfId="0" applyNumberFormat="1" applyFill="1" applyBorder="1" applyAlignment="1" applyProtection="1">
      <alignment horizontal="center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13" fillId="3" borderId="3" xfId="0" applyNumberFormat="1" applyFont="1" applyFill="1" applyBorder="1" applyAlignment="1" applyProtection="1">
      <alignment horizontal="center"/>
      <protection hidden="1"/>
    </xf>
    <xf numFmtId="164" fontId="14" fillId="2" borderId="0" xfId="0" applyNumberFormat="1" applyFont="1" applyFill="1" applyProtection="1">
      <protection hidden="1"/>
    </xf>
    <xf numFmtId="0" fontId="15" fillId="2" borderId="0" xfId="0" applyFont="1" applyFill="1" applyProtection="1">
      <protection hidden="1"/>
    </xf>
    <xf numFmtId="164" fontId="9" fillId="3" borderId="0" xfId="0" applyNumberFormat="1" applyFont="1" applyFill="1" applyProtection="1">
      <protection hidden="1"/>
    </xf>
    <xf numFmtId="0" fontId="9" fillId="3" borderId="0" xfId="0" applyFont="1" applyFill="1" applyProtection="1">
      <protection hidden="1"/>
    </xf>
    <xf numFmtId="165" fontId="16" fillId="3" borderId="0" xfId="0" applyNumberFormat="1" applyFont="1" applyFill="1" applyProtection="1">
      <protection hidden="1"/>
    </xf>
    <xf numFmtId="164" fontId="9" fillId="5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165" fontId="16" fillId="5" borderId="0" xfId="0" applyNumberFormat="1" applyFont="1" applyFill="1" applyProtection="1">
      <protection hidden="1"/>
    </xf>
    <xf numFmtId="168" fontId="16" fillId="3" borderId="0" xfId="0" applyNumberFormat="1" applyFont="1" applyFill="1" applyProtection="1">
      <protection hidden="1"/>
    </xf>
    <xf numFmtId="168" fontId="16" fillId="5" borderId="0" xfId="0" applyNumberFormat="1" applyFont="1" applyFill="1" applyProtection="1">
      <protection hidden="1"/>
    </xf>
    <xf numFmtId="169" fontId="16" fillId="3" borderId="0" xfId="0" applyNumberFormat="1" applyFont="1" applyFill="1" applyProtection="1">
      <protection hidden="1"/>
    </xf>
    <xf numFmtId="170" fontId="16" fillId="5" borderId="0" xfId="0" applyNumberFormat="1" applyFont="1" applyFill="1" applyProtection="1">
      <protection hidden="1"/>
    </xf>
    <xf numFmtId="166" fontId="16" fillId="3" borderId="0" xfId="0" applyNumberFormat="1" applyFont="1" applyFill="1" applyProtection="1">
      <protection hidden="1"/>
    </xf>
    <xf numFmtId="0" fontId="9" fillId="5" borderId="12" xfId="0" applyFont="1" applyFill="1" applyBorder="1" applyAlignment="1" applyProtection="1">
      <alignment vertical="center"/>
      <protection hidden="1"/>
    </xf>
    <xf numFmtId="0" fontId="9" fillId="3" borderId="12" xfId="0" applyFont="1" applyFill="1" applyBorder="1" applyAlignment="1" applyProtection="1">
      <alignment vertical="center"/>
      <protection hidden="1"/>
    </xf>
    <xf numFmtId="0" fontId="9" fillId="2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0" fontId="17" fillId="2" borderId="3" xfId="0" applyFont="1" applyFill="1" applyBorder="1"/>
    <xf numFmtId="0" fontId="18" fillId="2" borderId="0" xfId="0" applyFont="1" applyFill="1"/>
    <xf numFmtId="0" fontId="18" fillId="0" borderId="0" xfId="0" applyFont="1"/>
    <xf numFmtId="0" fontId="4" fillId="0" borderId="0" xfId="0" applyFont="1"/>
    <xf numFmtId="0" fontId="13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6" borderId="0" xfId="0" applyFont="1" applyFill="1" applyAlignment="1">
      <alignment horizontal="left" vertical="top" wrapText="1"/>
    </xf>
    <xf numFmtId="164" fontId="1" fillId="6" borderId="0" xfId="0" applyNumberFormat="1" applyFont="1" applyFill="1" applyAlignment="1">
      <alignment horizontal="left" vertical="top" wrapText="1"/>
    </xf>
    <xf numFmtId="0" fontId="1" fillId="7" borderId="13" xfId="0" applyFont="1" applyFill="1" applyBorder="1" applyAlignment="1">
      <alignment horizontal="left" vertical="top" wrapText="1"/>
    </xf>
    <xf numFmtId="164" fontId="1" fillId="7" borderId="13" xfId="0" applyNumberFormat="1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164" fontId="1" fillId="8" borderId="13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19" fillId="0" borderId="12" xfId="0" applyFont="1" applyBorder="1" applyAlignment="1">
      <alignment wrapText="1"/>
    </xf>
    <xf numFmtId="49" fontId="19" fillId="0" borderId="12" xfId="0" applyNumberFormat="1" applyFont="1" applyBorder="1" applyAlignment="1">
      <alignment horizontal="right" wrapText="1"/>
    </xf>
    <xf numFmtId="0" fontId="5" fillId="0" borderId="0" xfId="0" applyFont="1"/>
    <xf numFmtId="0" fontId="9" fillId="3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2" borderId="0" xfId="0" applyFill="1" applyAlignment="1">
      <alignment horizontal="center"/>
    </xf>
    <xf numFmtId="0" fontId="15" fillId="2" borderId="0" xfId="0" applyFont="1" applyFill="1" applyAlignment="1" applyProtection="1">
      <alignment horizontal="right"/>
      <protection hidden="1"/>
    </xf>
    <xf numFmtId="0" fontId="17" fillId="2" borderId="4" xfId="0" applyFont="1" applyFill="1" applyBorder="1"/>
    <xf numFmtId="0" fontId="12" fillId="0" borderId="4" xfId="0" applyFont="1" applyBorder="1" applyAlignment="1" applyProtection="1">
      <alignment horizontal="center"/>
      <protection locked="0"/>
    </xf>
    <xf numFmtId="0" fontId="20" fillId="2" borderId="0" xfId="0" applyFont="1" applyFill="1"/>
    <xf numFmtId="0" fontId="21" fillId="2" borderId="0" xfId="1" applyFont="1" applyFill="1" applyBorder="1" applyProtection="1">
      <protection locked="0"/>
    </xf>
    <xf numFmtId="164" fontId="26" fillId="2" borderId="0" xfId="0" applyNumberFormat="1" applyFont="1" applyFill="1" applyAlignment="1" applyProtection="1">
      <alignment horizontal="left"/>
      <protection hidden="1"/>
    </xf>
    <xf numFmtId="164" fontId="25" fillId="2" borderId="0" xfId="0" applyNumberFormat="1" applyFont="1" applyFill="1" applyAlignment="1" applyProtection="1">
      <alignment horizontal="left"/>
      <protection hidden="1"/>
    </xf>
    <xf numFmtId="7" fontId="16" fillId="3" borderId="0" xfId="0" applyNumberFormat="1" applyFont="1" applyFill="1" applyProtection="1">
      <protection hidden="1"/>
    </xf>
    <xf numFmtId="168" fontId="16" fillId="2" borderId="0" xfId="0" applyNumberFormat="1" applyFont="1" applyFill="1" applyProtection="1">
      <protection hidden="1"/>
    </xf>
    <xf numFmtId="165" fontId="16" fillId="2" borderId="0" xfId="0" applyNumberFormat="1" applyFont="1" applyFill="1" applyProtection="1">
      <protection hidden="1"/>
    </xf>
    <xf numFmtId="0" fontId="14" fillId="2" borderId="0" xfId="0" applyFont="1" applyFill="1" applyAlignment="1" applyProtection="1">
      <alignment vertical="center"/>
      <protection hidden="1"/>
    </xf>
    <xf numFmtId="171" fontId="27" fillId="4" borderId="0" xfId="0" applyNumberFormat="1" applyFont="1" applyFill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164" fontId="22" fillId="2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 applyProtection="1">
      <alignment horizontal="center"/>
      <protection hidden="1"/>
    </xf>
    <xf numFmtId="164" fontId="22" fillId="2" borderId="0" xfId="0" applyNumberFormat="1" applyFont="1" applyFill="1" applyAlignment="1" applyProtection="1">
      <alignment horizontal="center"/>
      <protection hidden="1"/>
    </xf>
    <xf numFmtId="0" fontId="23" fillId="2" borderId="6" xfId="0" applyFont="1" applyFill="1" applyBorder="1" applyAlignment="1" applyProtection="1">
      <alignment horizontal="center" vertical="center" wrapText="1"/>
      <protection hidden="1"/>
    </xf>
    <xf numFmtId="164" fontId="24" fillId="2" borderId="10" xfId="0" applyNumberFormat="1" applyFont="1" applyFill="1" applyBorder="1" applyAlignment="1">
      <alignment horizontal="center" vertical="center" wrapText="1"/>
    </xf>
    <xf numFmtId="164" fontId="24" fillId="2" borderId="1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2"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ssmat-facile.fr/dashboard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assmat-facile.fr/besoin-d-y-voir-plus-clai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4133850</xdr:colOff>
      <xdr:row>1</xdr:row>
      <xdr:rowOff>0</xdr:rowOff>
    </xdr:to>
    <xdr:pic>
      <xdr:nvPicPr>
        <xdr:cNvPr id="1031" name="Image 2">
          <a:extLst>
            <a:ext uri="{FF2B5EF4-FFF2-40B4-BE49-F238E27FC236}">
              <a16:creationId xmlns:a16="http://schemas.microsoft.com/office/drawing/2014/main" id="{A4A14DF7-D7E5-B55C-2FAE-106DFF83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72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BF08035-67EF-47E3-A7BE-F2E67080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F231EBC2-981C-411D-B7E2-31032483BBCB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53B1FD-A33E-47CC-8440-82864404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53C9B6-6E42-432D-80B0-84CECC3A9653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E06FFB-2464-4BFB-B9D8-89C576BD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E2AE2D-0506-434A-BF14-094C3D05FCB7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E3FA860-BA01-47FC-96AB-894A4A7D0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C21D5A70-2E5A-4FE3-83E5-604460935E0F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5C4A33-92B7-46A6-876D-643058C6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9986A9-5A1B-4E7F-B5B9-3F81D35D6B55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53A560-EC03-44E6-8A06-16757A6A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DBD9D0-C265-4834-8B73-2066AD1A3747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66FC474-2E11-4521-866B-CCC2DF20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FCA52348-55D3-46DB-ACBA-A7590EBFD50A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82B802-2144-4071-B91C-2A78A28C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3296B0-9E1D-4142-8640-4AFF49253A8A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D1AD06-FB3C-4225-BD7C-CC5E4C0A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4BBB1F-76CA-46FF-8FD5-D02BDD14B060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BED9AC1-5F71-4674-B16C-00186E68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B5AC7ACA-AAC7-4828-847F-F17F9B7E5C43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03FEF1-32BD-42FC-BCB0-F41FC049D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3EA2DA-4C38-4CEC-9B63-4253674C49A7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9D1059-FF68-4A41-BB5A-584C1D1B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E40732-523D-461E-9295-F0FDD1333505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073" name="Image 2">
          <a:extLst>
            <a:ext uri="{FF2B5EF4-FFF2-40B4-BE49-F238E27FC236}">
              <a16:creationId xmlns:a16="http://schemas.microsoft.com/office/drawing/2014/main" id="{5A3760C2-BA9F-732C-9BCC-D5971B479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38902870-E5FD-245B-5F6B-1D765C27AE7D}"/>
            </a:ext>
          </a:extLst>
        </xdr:cNvPr>
        <xdr:cNvSpPr/>
      </xdr:nvSpPr>
      <xdr:spPr>
        <a:xfrm>
          <a:off x="5495925" y="371475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2075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73DBB0-5B21-920A-1A34-B4C254E3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466850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6" name="ZoneText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3C3D6A-CDA3-5466-0C08-3055799041F3}"/>
            </a:ext>
          </a:extLst>
        </xdr:cNvPr>
        <xdr:cNvSpPr txBox="1"/>
      </xdr:nvSpPr>
      <xdr:spPr>
        <a:xfrm>
          <a:off x="10267950" y="165068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2077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6B7886-8590-4A10-AF58-A690AE34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9" name="ZoneText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3901AA-9F94-D2F2-AB86-47DFFD1382F1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B017595-C413-4983-B2E0-1ADF1C03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86A1DCB1-4258-406F-96F8-B8F5276434D4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0387A-6921-48D8-AECD-815B3300E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3D29E7-631F-412A-AB5D-AE8BB2AF3FED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2C84C3-DCBC-4C0C-BB8F-31B2D5AE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A83000-8E8A-4269-BD56-19474CDDF218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481669BF-77D5-463C-9CEA-8773EC10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B20A7A7E-9888-4121-93F5-4E38C977D4B6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52E623-C057-4D59-99A9-2B5359BF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BFFA0D-08AF-40DB-836C-11ACF241B9BB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129E32-D346-4D9B-9FB3-E400A00A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F913D6-CA9D-46FC-A0D2-DB408A22A991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D9CF018-7372-4988-9208-BB6F196B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5EFA4478-A6CF-4603-B6C3-E19AD07B2CD4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2FC537-47F2-4C5E-B4B0-62EBDEE9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D1B38F-453B-4F85-9425-BCE932C93303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3A2B27-1A85-43DE-9F98-70D84101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E3F9B9-7737-40C5-8968-229DD2EB0C31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35008EA2-659F-444C-B7FC-FB0E2191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1F6609D4-18D0-4004-8A1C-2D260A362730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8B13EB-30A0-455E-AD6A-56578C74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6766ED-00AF-442F-B17C-48EDFFB99736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30682D-4B40-4C66-834A-FCE8D05C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96B346-A02B-4116-8626-B4579B848422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1F6CAF0-31EF-4EA4-9AE8-26F0490E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191046F2-620C-4202-AAF9-C14172BA70C2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794481-E209-428E-9628-6CA933D7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4F367-06FA-4DB5-9758-F3DA146A8D85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FF99EA-2151-4BC7-B6B1-29423316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14E854-3AD5-4557-BE3C-F27230D2BE80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682AE194-8F1B-4554-AC4F-7CFC679D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32A21152-A645-4778-85C3-5FE331353966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2723F1-39D5-4677-A3E1-BC979D5B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DB528A-5D52-49E0-96B5-C8BD69801D09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0B1CE7-0C7F-450C-B7E0-13BDA7F4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6BE843-D071-473E-92FA-F5598934DC3D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0</xdr:row>
      <xdr:rowOff>1343025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95A8DA40-1913-4B57-BE25-402D54F0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78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266701</xdr:colOff>
      <xdr:row>10</xdr:row>
      <xdr:rowOff>57150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8D29EAA1-972E-497C-83EC-D570168894FA}"/>
            </a:ext>
          </a:extLst>
        </xdr:cNvPr>
        <xdr:cNvSpPr/>
      </xdr:nvSpPr>
      <xdr:spPr>
        <a:xfrm>
          <a:off x="5495925" y="3924300"/>
          <a:ext cx="3171826" cy="1295400"/>
        </a:xfrm>
        <a:prstGeom prst="leftArrow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Renseigner les horaires de la semaine calendaire complète permet de déterminer le nombre d'heures majorées.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1257300</xdr:colOff>
      <xdr:row>52</xdr:row>
      <xdr:rowOff>190500</xdr:rowOff>
    </xdr:from>
    <xdr:to>
      <xdr:col>8</xdr:col>
      <xdr:colOff>838200</xdr:colOff>
      <xdr:row>63</xdr:row>
      <xdr:rowOff>66675</xdr:rowOff>
    </xdr:to>
    <xdr:pic>
      <xdr:nvPicPr>
        <xdr:cNvPr id="4" name="Graphique 4" descr="Saisir ces éléments sur assmat-facil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893F3F-4804-4A91-A014-C844CFBB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5411450"/>
          <a:ext cx="19716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695325</xdr:colOff>
      <xdr:row>63</xdr:row>
      <xdr:rowOff>142874</xdr:rowOff>
    </xdr:from>
    <xdr:ext cx="3200399" cy="685801"/>
    <xdr:sp macro="" textlink="">
      <xdr:nvSpPr>
        <xdr:cNvPr id="5" name="ZoneText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1F91F4-ABD6-48C2-8AA2-DCD8EB4D74DE}"/>
            </a:ext>
          </a:extLst>
        </xdr:cNvPr>
        <xdr:cNvSpPr txBox="1"/>
      </xdr:nvSpPr>
      <xdr:spPr>
        <a:xfrm>
          <a:off x="10267950" y="17459324"/>
          <a:ext cx="3200399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bg1"/>
              </a:solidFill>
            </a:rPr>
            <a:t>Calculer</a:t>
          </a:r>
          <a:r>
            <a:rPr lang="fr-FR" sz="1400" b="1" baseline="0">
              <a:solidFill>
                <a:schemeClr val="bg1"/>
              </a:solidFill>
            </a:rPr>
            <a:t> la rémunération correspondante</a:t>
          </a:r>
          <a:br>
            <a:rPr lang="fr-FR" sz="1400" b="1" baseline="0">
              <a:solidFill>
                <a:schemeClr val="bg1"/>
              </a:solidFill>
            </a:rPr>
          </a:br>
          <a:r>
            <a:rPr lang="fr-FR" sz="1400" b="1" baseline="0">
              <a:solidFill>
                <a:schemeClr val="bg1"/>
              </a:solidFill>
            </a:rPr>
            <a:t>avec Assmat-Facile</a:t>
          </a:r>
          <a:endParaRPr lang="fr-FR" sz="14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2286000</xdr:colOff>
      <xdr:row>1</xdr:row>
      <xdr:rowOff>85725</xdr:rowOff>
    </xdr:from>
    <xdr:to>
      <xdr:col>1</xdr:col>
      <xdr:colOff>828675</xdr:colOff>
      <xdr:row>1</xdr:row>
      <xdr:rowOff>923925</xdr:rowOff>
    </xdr:to>
    <xdr:pic>
      <xdr:nvPicPr>
        <xdr:cNvPr id="6" name="Graphique 7" descr="Création de récits avec un remplissage un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466B7C-DB1E-43AC-83BB-4253DB2E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382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762000</xdr:colOff>
      <xdr:row>1</xdr:row>
      <xdr:rowOff>419100</xdr:rowOff>
    </xdr:from>
    <xdr:ext cx="1832489" cy="468077"/>
    <xdr:sp macro="" textlink="">
      <xdr:nvSpPr>
        <xdr:cNvPr id="7" name="ZoneText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EF561E-28DD-4BE8-9B80-A9927149D10C}"/>
            </a:ext>
          </a:extLst>
        </xdr:cNvPr>
        <xdr:cNvSpPr txBox="1"/>
      </xdr:nvSpPr>
      <xdr:spPr>
        <a:xfrm>
          <a:off x="3057525" y="1771650"/>
          <a:ext cx="183248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>
              <a:solidFill>
                <a:schemeClr val="bg1"/>
              </a:solidFill>
            </a:rPr>
            <a:t>Besoin d'y voir</a:t>
          </a:r>
          <a:r>
            <a:rPr lang="fr-FR" sz="1200" b="1" baseline="0">
              <a:solidFill>
                <a:schemeClr val="bg1"/>
              </a:solidFill>
            </a:rPr>
            <a:t> plus clair ?</a:t>
          </a:r>
          <a:br>
            <a:rPr lang="fr-FR" sz="1200" b="1" baseline="0">
              <a:solidFill>
                <a:schemeClr val="bg1"/>
              </a:solidFill>
            </a:rPr>
          </a:br>
          <a:r>
            <a:rPr lang="fr-FR" sz="1200" b="1" baseline="0">
              <a:solidFill>
                <a:schemeClr val="bg1"/>
              </a:solidFill>
            </a:rPr>
            <a:t>Consultez notre guide </a:t>
          </a:r>
          <a:endParaRPr lang="fr-FR" sz="12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0C03-80D2-476D-AE41-D85BF8807586}">
  <sheetPr codeName="Feuil1"/>
  <dimension ref="A1:B177"/>
  <sheetViews>
    <sheetView tabSelected="1" zoomScaleNormal="100" workbookViewId="0">
      <selection activeCell="B48" activeCellId="1" sqref="B47 B48"/>
    </sheetView>
  </sheetViews>
  <sheetFormatPr defaultColWidth="0" defaultRowHeight="15" zeroHeight="1"/>
  <cols>
    <col min="1" max="1" width="93.5703125" customWidth="1"/>
    <col min="2" max="2" width="62.140625" customWidth="1"/>
    <col min="3" max="16384" width="11.42578125" hidden="1"/>
  </cols>
  <sheetData>
    <row r="1" spans="1:2" ht="55.5" customHeight="1"/>
    <row r="2" spans="1:2" ht="20.25">
      <c r="A2" s="40" t="s">
        <v>0</v>
      </c>
      <c r="B2" s="18">
        <v>2025</v>
      </c>
    </row>
    <row r="3" spans="1:2" ht="20.25">
      <c r="A3" s="40" t="s">
        <v>1</v>
      </c>
      <c r="B3" s="18" t="s">
        <v>2</v>
      </c>
    </row>
    <row r="4" spans="1:2" ht="20.25">
      <c r="A4" s="40" t="s">
        <v>3</v>
      </c>
      <c r="B4" s="19"/>
    </row>
    <row r="5" spans="1:2" ht="21.75" customHeight="1">
      <c r="A5" s="61" t="s">
        <v>4</v>
      </c>
      <c r="B5" s="62"/>
    </row>
    <row r="6" spans="1:2">
      <c r="A6" s="41"/>
      <c r="B6" s="41"/>
    </row>
    <row r="7" spans="1:2">
      <c r="A7" s="41"/>
      <c r="B7" s="41"/>
    </row>
    <row r="8" spans="1:2" ht="21">
      <c r="A8" s="63" t="s">
        <v>5</v>
      </c>
      <c r="B8" s="41"/>
    </row>
    <row r="9" spans="1:2" ht="15.75">
      <c r="A9" s="64" t="s">
        <v>6</v>
      </c>
      <c r="B9" s="41"/>
    </row>
    <row r="10" spans="1:2" ht="15.75">
      <c r="A10" s="64" t="s">
        <v>7</v>
      </c>
      <c r="B10" s="41"/>
    </row>
    <row r="11" spans="1:2" ht="15.75">
      <c r="A11" s="64" t="s">
        <v>8</v>
      </c>
      <c r="B11" s="41"/>
    </row>
    <row r="12" spans="1:2" ht="15.75">
      <c r="A12" s="64" t="s">
        <v>9</v>
      </c>
      <c r="B12" s="41"/>
    </row>
    <row r="13" spans="1:2" ht="15.75">
      <c r="A13" s="64" t="s">
        <v>10</v>
      </c>
      <c r="B13" s="41"/>
    </row>
    <row r="14" spans="1:2" ht="15.75">
      <c r="A14" s="64" t="s">
        <v>11</v>
      </c>
      <c r="B14" s="41"/>
    </row>
    <row r="15" spans="1:2" ht="15.75">
      <c r="A15" s="64" t="s">
        <v>12</v>
      </c>
      <c r="B15" s="41"/>
    </row>
    <row r="16" spans="1:2" ht="15.75">
      <c r="A16" s="64" t="s">
        <v>13</v>
      </c>
      <c r="B16" s="41"/>
    </row>
    <row r="17" spans="1:2" ht="15.75">
      <c r="A17" s="64" t="s">
        <v>14</v>
      </c>
      <c r="B17" s="41"/>
    </row>
    <row r="18" spans="1:2" ht="15.75">
      <c r="A18" s="64" t="s">
        <v>15</v>
      </c>
      <c r="B18" s="41"/>
    </row>
    <row r="19" spans="1:2" ht="15.75">
      <c r="A19" s="64" t="s">
        <v>16</v>
      </c>
      <c r="B19" s="41"/>
    </row>
    <row r="20" spans="1:2" ht="15.75">
      <c r="A20" s="64" t="s">
        <v>17</v>
      </c>
      <c r="B20" s="41"/>
    </row>
    <row r="21" spans="1:2">
      <c r="A21" s="41"/>
      <c r="B21" s="41"/>
    </row>
    <row r="22" spans="1:2" hidden="1">
      <c r="A22" s="42"/>
      <c r="B22" s="42"/>
    </row>
    <row r="23" spans="1:2" hidden="1">
      <c r="A23" s="42"/>
      <c r="B23" s="42"/>
    </row>
    <row r="24" spans="1:2" hidden="1">
      <c r="A24" s="42"/>
      <c r="B24" s="42"/>
    </row>
    <row r="25" spans="1:2" hidden="1">
      <c r="A25" s="42"/>
      <c r="B25" s="42"/>
    </row>
    <row r="26" spans="1:2" hidden="1">
      <c r="A26" s="42"/>
      <c r="B26" s="42"/>
    </row>
    <row r="27" spans="1:2" hidden="1">
      <c r="A27" s="42"/>
      <c r="B27" s="42"/>
    </row>
    <row r="28" spans="1:2" hidden="1">
      <c r="A28" s="43"/>
      <c r="B28" s="43"/>
    </row>
    <row r="29" spans="1:2" hidden="1">
      <c r="A29" s="43"/>
      <c r="B29" s="43"/>
    </row>
    <row r="30" spans="1:2" hidden="1">
      <c r="A30" s="43"/>
      <c r="B30" s="43"/>
    </row>
    <row r="31" spans="1:2" hidden="1">
      <c r="A31" s="44"/>
      <c r="B31" s="44"/>
    </row>
    <row r="32" spans="1:2" hidden="1">
      <c r="A32" s="44"/>
      <c r="B32" s="44"/>
    </row>
    <row r="33" spans="1:2" hidden="1">
      <c r="A33" s="44"/>
      <c r="B33" s="44"/>
    </row>
    <row r="34" spans="1:2" hidden="1">
      <c r="A34" s="45" t="s">
        <v>18</v>
      </c>
      <c r="B34" s="45" t="s">
        <v>19</v>
      </c>
    </row>
    <row r="35" spans="1:2" hidden="1">
      <c r="A35" s="45"/>
      <c r="B35" s="46" t="s">
        <v>20</v>
      </c>
    </row>
    <row r="36" spans="1:2" hidden="1">
      <c r="A36" s="45"/>
      <c r="B36" s="46" t="s">
        <v>21</v>
      </c>
    </row>
    <row r="37" spans="1:2" hidden="1">
      <c r="A37" s="45"/>
      <c r="B37" s="46" t="s">
        <v>22</v>
      </c>
    </row>
    <row r="38" spans="1:2" hidden="1">
      <c r="A38" s="45"/>
      <c r="B38" s="46" t="s">
        <v>23</v>
      </c>
    </row>
    <row r="39" spans="1:2" hidden="1">
      <c r="A39" s="45"/>
      <c r="B39" s="46" t="s">
        <v>24</v>
      </c>
    </row>
    <row r="40" spans="1:2" hidden="1">
      <c r="A40" s="45"/>
      <c r="B40" s="46" t="s">
        <v>25</v>
      </c>
    </row>
    <row r="41" spans="1:2" hidden="1">
      <c r="A41" s="45"/>
      <c r="B41" s="45" t="s">
        <v>26</v>
      </c>
    </row>
    <row r="42" spans="1:2" hidden="1">
      <c r="A42" s="45"/>
      <c r="B42" s="45"/>
    </row>
    <row r="43" spans="1:2" ht="15.75" hidden="1" thickBot="1">
      <c r="A43" s="47" t="s">
        <v>27</v>
      </c>
      <c r="B43" s="48">
        <f xml:space="preserve"> DATE($B$2,1,1)</f>
        <v>45658</v>
      </c>
    </row>
    <row r="44" spans="1:2" ht="15.75" hidden="1" thickBot="1">
      <c r="A44" s="49" t="s">
        <v>28</v>
      </c>
      <c r="B44" s="50" t="e">
        <f>#REF! + 1</f>
        <v>#REF!</v>
      </c>
    </row>
    <row r="45" spans="1:2" ht="15.75" hidden="1" thickBot="1">
      <c r="A45" s="51" t="s">
        <v>29</v>
      </c>
      <c r="B45" s="52">
        <f xml:space="preserve"> DATE($B$2,5,1)</f>
        <v>45778</v>
      </c>
    </row>
    <row r="46" spans="1:2" ht="15.75" hidden="1" thickBot="1">
      <c r="A46" s="49" t="s">
        <v>30</v>
      </c>
      <c r="B46" s="50">
        <f xml:space="preserve"> DATE($B$2,5,8)</f>
        <v>45785</v>
      </c>
    </row>
    <row r="47" spans="1:2" ht="15.75" hidden="1" thickBot="1">
      <c r="A47" s="51" t="s">
        <v>31</v>
      </c>
      <c r="B47" s="52" t="e">
        <f>#REF! + 39</f>
        <v>#REF!</v>
      </c>
    </row>
    <row r="48" spans="1:2" ht="15.75" hidden="1" thickBot="1">
      <c r="A48" s="49" t="s">
        <v>32</v>
      </c>
      <c r="B48" s="50" t="e">
        <f>#REF! + 49</f>
        <v>#REF!</v>
      </c>
    </row>
    <row r="49" spans="1:2" ht="15.75" hidden="1" thickBot="1">
      <c r="A49" s="51" t="s">
        <v>33</v>
      </c>
      <c r="B49" s="52" t="e">
        <f>#REF! + 50</f>
        <v>#REF!</v>
      </c>
    </row>
    <row r="50" spans="1:2" ht="15.75" hidden="1" thickBot="1">
      <c r="A50" s="49" t="s">
        <v>34</v>
      </c>
      <c r="B50" s="50">
        <f xml:space="preserve"> DATE($B$2,7,14)</f>
        <v>45852</v>
      </c>
    </row>
    <row r="51" spans="1:2" ht="15.75" hidden="1" thickBot="1">
      <c r="A51" s="51" t="s">
        <v>35</v>
      </c>
      <c r="B51" s="52">
        <f xml:space="preserve"> DATE($B$2,8,15)</f>
        <v>45884</v>
      </c>
    </row>
    <row r="52" spans="1:2" ht="15.75" hidden="1" thickBot="1">
      <c r="A52" s="49" t="s">
        <v>36</v>
      </c>
      <c r="B52" s="50">
        <f xml:space="preserve"> DATE($B$2,11,1)</f>
        <v>45962</v>
      </c>
    </row>
    <row r="53" spans="1:2" ht="15.75" hidden="1" thickBot="1">
      <c r="A53" s="51" t="s">
        <v>37</v>
      </c>
      <c r="B53" s="52">
        <f xml:space="preserve"> DATE($B$2,11,11)</f>
        <v>45972</v>
      </c>
    </row>
    <row r="54" spans="1:2" hidden="1">
      <c r="A54" s="49" t="s">
        <v>38</v>
      </c>
      <c r="B54" s="50">
        <f xml:space="preserve"> DATE($B$2,12,25)</f>
        <v>46016</v>
      </c>
    </row>
    <row r="55" spans="1:2" hidden="1">
      <c r="A55" s="45"/>
      <c r="B55" s="45"/>
    </row>
    <row r="56" spans="1:2" ht="15.75" hidden="1" thickBot="1">
      <c r="A56" s="53"/>
      <c r="B56" s="44"/>
    </row>
    <row r="57" spans="1:2" ht="15.75" hidden="1" thickBot="1">
      <c r="A57" s="54" t="s">
        <v>2</v>
      </c>
      <c r="B57" s="55" t="s">
        <v>39</v>
      </c>
    </row>
    <row r="58" spans="1:2" ht="15.75" hidden="1" thickBot="1">
      <c r="A58" s="54" t="s">
        <v>40</v>
      </c>
      <c r="B58" s="55" t="s">
        <v>41</v>
      </c>
    </row>
    <row r="59" spans="1:2" ht="15.75" hidden="1" thickBot="1">
      <c r="A59" s="54" t="s">
        <v>42</v>
      </c>
      <c r="B59" s="55" t="s">
        <v>43</v>
      </c>
    </row>
    <row r="60" spans="1:2" ht="15.75" hidden="1" thickBot="1">
      <c r="A60" s="54" t="s">
        <v>44</v>
      </c>
      <c r="B60" s="55" t="s">
        <v>45</v>
      </c>
    </row>
    <row r="61" spans="1:2" ht="15.75" hidden="1" thickBot="1">
      <c r="A61" s="54" t="s">
        <v>46</v>
      </c>
      <c r="B61" s="55" t="s">
        <v>47</v>
      </c>
    </row>
    <row r="62" spans="1:2" ht="15.75" hidden="1" thickBot="1">
      <c r="A62" s="54" t="s">
        <v>48</v>
      </c>
      <c r="B62" s="55" t="s">
        <v>49</v>
      </c>
    </row>
    <row r="63" spans="1:2" ht="15.75" hidden="1" thickBot="1">
      <c r="A63" s="54" t="s">
        <v>50</v>
      </c>
      <c r="B63" s="55" t="s">
        <v>51</v>
      </c>
    </row>
    <row r="64" spans="1:2" hidden="1">
      <c r="A64" s="44"/>
      <c r="B64" s="44"/>
    </row>
    <row r="65" spans="1:2" hidden="1">
      <c r="A65" s="56"/>
      <c r="B65" s="56"/>
    </row>
    <row r="66" spans="1:2" hidden="1">
      <c r="A66" s="56">
        <v>2023</v>
      </c>
      <c r="B66" s="56"/>
    </row>
    <row r="67" spans="1:2" hidden="1">
      <c r="A67" s="56">
        <v>2024</v>
      </c>
      <c r="B67" s="56"/>
    </row>
    <row r="68" spans="1:2" hidden="1">
      <c r="A68" s="56">
        <v>2025</v>
      </c>
      <c r="B68" s="56"/>
    </row>
    <row r="69" spans="1:2" hidden="1">
      <c r="A69" s="56">
        <v>2026</v>
      </c>
      <c r="B69" s="56"/>
    </row>
    <row r="70" spans="1:2" hidden="1">
      <c r="A70" s="56">
        <v>2027</v>
      </c>
      <c r="B70" s="56"/>
    </row>
    <row r="71" spans="1:2" hidden="1">
      <c r="A71" s="56">
        <v>2028</v>
      </c>
      <c r="B71" s="56"/>
    </row>
    <row r="72" spans="1:2" hidden="1">
      <c r="A72" s="56"/>
      <c r="B72" s="56"/>
    </row>
    <row r="77" spans="1:2" hidden="1">
      <c r="A77" s="58"/>
      <c r="B77" s="58"/>
    </row>
    <row r="78" spans="1:2" hidden="1">
      <c r="A78" s="58"/>
      <c r="B78" s="58"/>
    </row>
    <row r="79" spans="1:2" hidden="1">
      <c r="A79" s="58"/>
      <c r="B79" s="58"/>
    </row>
    <row r="80" spans="1:2" hidden="1">
      <c r="A80" s="58"/>
      <c r="B80" s="58"/>
    </row>
    <row r="81" spans="1:2" hidden="1">
      <c r="A81" s="58"/>
      <c r="B81" s="58"/>
    </row>
    <row r="82" spans="1:2" hidden="1">
      <c r="A82" s="58"/>
      <c r="B82" s="58"/>
    </row>
    <row r="83" spans="1:2" hidden="1">
      <c r="A83" s="58"/>
      <c r="B83" s="58"/>
    </row>
    <row r="84" spans="1:2" hidden="1">
      <c r="A84" s="58"/>
      <c r="B84" s="58"/>
    </row>
    <row r="85" spans="1:2" hidden="1">
      <c r="A85" s="58"/>
      <c r="B85" s="58"/>
    </row>
    <row r="86" spans="1:2" hidden="1">
      <c r="A86" s="58"/>
      <c r="B86" s="58"/>
    </row>
    <row r="87" spans="1:2" hidden="1">
      <c r="A87" s="58"/>
      <c r="B87" s="58"/>
    </row>
    <row r="88" spans="1:2" hidden="1">
      <c r="A88" s="58"/>
      <c r="B88" s="58"/>
    </row>
    <row r="89" spans="1:2" hidden="1">
      <c r="A89" s="58"/>
      <c r="B89" s="58"/>
    </row>
    <row r="90" spans="1:2" hidden="1">
      <c r="A90" s="58"/>
      <c r="B90" s="58"/>
    </row>
    <row r="91" spans="1:2" hidden="1">
      <c r="A91" s="58"/>
      <c r="B91" s="58"/>
    </row>
    <row r="92" spans="1:2" hidden="1">
      <c r="A92" s="58"/>
      <c r="B92" s="58"/>
    </row>
    <row r="93" spans="1:2" hidden="1">
      <c r="A93" s="58"/>
      <c r="B93" s="58"/>
    </row>
    <row r="94" spans="1:2" hidden="1">
      <c r="A94" s="58"/>
      <c r="B94" s="58"/>
    </row>
    <row r="95" spans="1:2" hidden="1">
      <c r="A95" s="58"/>
      <c r="B95" s="58"/>
    </row>
    <row r="96" spans="1:2" hidden="1">
      <c r="A96" s="58"/>
      <c r="B96" s="58"/>
    </row>
    <row r="97" spans="1:2" hidden="1">
      <c r="A97" s="58"/>
      <c r="B97" s="58"/>
    </row>
    <row r="98" spans="1:2" hidden="1">
      <c r="A98" s="58"/>
      <c r="B98" s="58"/>
    </row>
    <row r="99" spans="1:2" hidden="1">
      <c r="A99" s="58"/>
      <c r="B99" s="58"/>
    </row>
    <row r="100" spans="1:2" hidden="1">
      <c r="A100" s="58"/>
      <c r="B100" s="58"/>
    </row>
    <row r="101" spans="1:2" hidden="1">
      <c r="A101" s="58"/>
      <c r="B101" s="58"/>
    </row>
    <row r="102" spans="1:2" hidden="1">
      <c r="A102" s="58"/>
      <c r="B102" s="58"/>
    </row>
    <row r="103" spans="1:2" hidden="1">
      <c r="A103" s="58"/>
      <c r="B103" s="58"/>
    </row>
    <row r="104" spans="1:2" hidden="1">
      <c r="A104" s="58"/>
      <c r="B104" s="58"/>
    </row>
    <row r="105" spans="1:2" hidden="1">
      <c r="A105" s="58"/>
      <c r="B105" s="58"/>
    </row>
    <row r="106" spans="1:2" hidden="1">
      <c r="A106" s="58"/>
      <c r="B106" s="58"/>
    </row>
    <row r="107" spans="1:2" hidden="1">
      <c r="A107" s="58"/>
      <c r="B107" s="58"/>
    </row>
    <row r="108" spans="1:2" hidden="1">
      <c r="A108" s="58"/>
      <c r="B108" s="58"/>
    </row>
    <row r="109" spans="1:2" hidden="1">
      <c r="A109" s="58"/>
      <c r="B109" s="58"/>
    </row>
    <row r="110" spans="1:2" hidden="1">
      <c r="A110" s="58"/>
      <c r="B110" s="58"/>
    </row>
    <row r="111" spans="1:2" hidden="1">
      <c r="A111" s="58"/>
      <c r="B111" s="58"/>
    </row>
    <row r="112" spans="1:2" hidden="1">
      <c r="A112" s="58"/>
      <c r="B112" s="58"/>
    </row>
    <row r="113" spans="1:2" hidden="1">
      <c r="A113" s="58"/>
      <c r="B113" s="58"/>
    </row>
    <row r="114" spans="1:2" hidden="1">
      <c r="A114" s="58"/>
      <c r="B114" s="58"/>
    </row>
    <row r="115" spans="1:2" hidden="1">
      <c r="A115" s="58"/>
      <c r="B115" s="58"/>
    </row>
    <row r="116" spans="1:2" hidden="1">
      <c r="A116" s="58"/>
      <c r="B116" s="58"/>
    </row>
    <row r="117" spans="1:2" hidden="1">
      <c r="A117" s="58"/>
      <c r="B117" s="58"/>
    </row>
    <row r="118" spans="1:2" hidden="1">
      <c r="A118" s="58"/>
      <c r="B118" s="58"/>
    </row>
    <row r="119" spans="1:2" hidden="1">
      <c r="A119" s="58"/>
      <c r="B119" s="58"/>
    </row>
    <row r="120" spans="1:2" hidden="1">
      <c r="A120" s="58"/>
      <c r="B120" s="58"/>
    </row>
    <row r="121" spans="1:2" hidden="1">
      <c r="A121" s="58"/>
      <c r="B121" s="58"/>
    </row>
    <row r="122" spans="1:2" hidden="1">
      <c r="A122" s="58"/>
      <c r="B122" s="58"/>
    </row>
    <row r="123" spans="1:2" hidden="1">
      <c r="A123" s="58"/>
      <c r="B123" s="58"/>
    </row>
    <row r="124" spans="1:2" hidden="1">
      <c r="A124" s="58"/>
      <c r="B124" s="58"/>
    </row>
    <row r="125" spans="1:2" hidden="1">
      <c r="A125" s="58"/>
      <c r="B125" s="58"/>
    </row>
    <row r="126" spans="1:2" hidden="1">
      <c r="A126" s="58"/>
      <c r="B126" s="58"/>
    </row>
    <row r="127" spans="1:2" hidden="1">
      <c r="A127" s="58"/>
      <c r="B127" s="58"/>
    </row>
    <row r="128" spans="1:2" hidden="1">
      <c r="A128" s="58"/>
      <c r="B128" s="58"/>
    </row>
    <row r="129" spans="1:2" hidden="1">
      <c r="A129" s="58"/>
      <c r="B129" s="58"/>
    </row>
    <row r="130" spans="1:2" hidden="1">
      <c r="A130" s="58"/>
      <c r="B130" s="58"/>
    </row>
    <row r="131" spans="1:2" hidden="1">
      <c r="A131" s="58"/>
      <c r="B131" s="58"/>
    </row>
    <row r="132" spans="1:2" hidden="1">
      <c r="A132" s="58"/>
      <c r="B132" s="58"/>
    </row>
    <row r="133" spans="1:2" hidden="1">
      <c r="A133" s="58"/>
      <c r="B133" s="58"/>
    </row>
    <row r="134" spans="1:2" hidden="1">
      <c r="A134" s="58"/>
      <c r="B134" s="58"/>
    </row>
    <row r="135" spans="1:2" hidden="1">
      <c r="A135" s="58"/>
      <c r="B135" s="58"/>
    </row>
    <row r="136" spans="1:2" hidden="1">
      <c r="A136" s="58"/>
      <c r="B136" s="58"/>
    </row>
    <row r="137" spans="1:2" hidden="1">
      <c r="A137" s="58"/>
      <c r="B137" s="58"/>
    </row>
    <row r="138" spans="1:2" hidden="1">
      <c r="A138" s="58"/>
      <c r="B138" s="58"/>
    </row>
    <row r="139" spans="1:2" hidden="1">
      <c r="A139" s="58"/>
      <c r="B139" s="58"/>
    </row>
    <row r="140" spans="1:2" hidden="1">
      <c r="A140" s="58"/>
      <c r="B140" s="58"/>
    </row>
    <row r="141" spans="1:2" hidden="1">
      <c r="A141" s="58"/>
      <c r="B141" s="58"/>
    </row>
    <row r="142" spans="1:2" hidden="1">
      <c r="A142" s="58"/>
      <c r="B142" s="58"/>
    </row>
    <row r="143" spans="1:2" hidden="1">
      <c r="A143" s="58"/>
      <c r="B143" s="58"/>
    </row>
    <row r="144" spans="1:2" hidden="1">
      <c r="A144" s="58"/>
      <c r="B144" s="58"/>
    </row>
    <row r="145" spans="1:2" hidden="1">
      <c r="A145" s="58"/>
      <c r="B145" s="58"/>
    </row>
    <row r="146" spans="1:2" hidden="1">
      <c r="A146" s="58"/>
      <c r="B146" s="58"/>
    </row>
    <row r="147" spans="1:2" hidden="1">
      <c r="A147" s="58"/>
      <c r="B147" s="58"/>
    </row>
    <row r="148" spans="1:2" hidden="1">
      <c r="A148" s="58"/>
      <c r="B148" s="58"/>
    </row>
    <row r="149" spans="1:2" hidden="1">
      <c r="A149" s="58"/>
      <c r="B149" s="58"/>
    </row>
    <row r="150" spans="1:2" hidden="1">
      <c r="A150" s="58"/>
      <c r="B150" s="58"/>
    </row>
    <row r="151" spans="1:2" hidden="1">
      <c r="A151" s="58"/>
      <c r="B151" s="58"/>
    </row>
    <row r="152" spans="1:2" hidden="1">
      <c r="A152" s="58"/>
      <c r="B152" s="58"/>
    </row>
    <row r="153" spans="1:2" hidden="1">
      <c r="A153" s="58"/>
      <c r="B153" s="58"/>
    </row>
    <row r="154" spans="1:2" hidden="1">
      <c r="A154" s="58"/>
      <c r="B154" s="58"/>
    </row>
    <row r="155" spans="1:2" hidden="1">
      <c r="A155" s="58"/>
      <c r="B155" s="58"/>
    </row>
    <row r="156" spans="1:2" hidden="1">
      <c r="A156" s="58"/>
      <c r="B156" s="58"/>
    </row>
    <row r="157" spans="1:2" hidden="1">
      <c r="A157" s="58"/>
      <c r="B157" s="58"/>
    </row>
    <row r="158" spans="1:2" hidden="1">
      <c r="A158" s="58"/>
      <c r="B158" s="58"/>
    </row>
    <row r="159" spans="1:2" hidden="1">
      <c r="A159" s="58"/>
      <c r="B159" s="58"/>
    </row>
    <row r="160" spans="1:2" hidden="1">
      <c r="A160" s="58"/>
      <c r="B160" s="58"/>
    </row>
    <row r="161" spans="1:2" hidden="1">
      <c r="A161" s="58"/>
      <c r="B161" s="58"/>
    </row>
    <row r="162" spans="1:2" hidden="1">
      <c r="A162" s="58"/>
      <c r="B162" s="58"/>
    </row>
    <row r="163" spans="1:2" hidden="1">
      <c r="A163" s="58"/>
      <c r="B163" s="58"/>
    </row>
    <row r="164" spans="1:2" hidden="1">
      <c r="A164" s="58"/>
      <c r="B164" s="58"/>
    </row>
    <row r="165" spans="1:2" hidden="1">
      <c r="A165" s="58"/>
      <c r="B165" s="58"/>
    </row>
    <row r="166" spans="1:2" hidden="1">
      <c r="A166" s="58"/>
      <c r="B166" s="58"/>
    </row>
    <row r="167" spans="1:2" hidden="1">
      <c r="A167" s="58"/>
      <c r="B167" s="58"/>
    </row>
    <row r="168" spans="1:2" hidden="1">
      <c r="A168" s="58"/>
      <c r="B168" s="58"/>
    </row>
    <row r="169" spans="1:2" hidden="1">
      <c r="A169" s="58"/>
      <c r="B169" s="58"/>
    </row>
    <row r="170" spans="1:2" hidden="1">
      <c r="A170" s="58"/>
      <c r="B170" s="58"/>
    </row>
    <row r="171" spans="1:2" hidden="1">
      <c r="A171" s="58"/>
      <c r="B171" s="58"/>
    </row>
    <row r="172" spans="1:2" hidden="1">
      <c r="A172" s="58"/>
      <c r="B172" s="58"/>
    </row>
    <row r="173" spans="1:2" hidden="1">
      <c r="A173" s="58"/>
      <c r="B173" s="58"/>
    </row>
    <row r="174" spans="1:2" hidden="1">
      <c r="A174" s="58"/>
      <c r="B174" s="58"/>
    </row>
    <row r="175" spans="1:2" hidden="1">
      <c r="A175" s="58"/>
      <c r="B175" s="58"/>
    </row>
    <row r="176" spans="1:2" hidden="1">
      <c r="A176" s="58"/>
      <c r="B176" s="58"/>
    </row>
    <row r="177" customFormat="1" hidden="1"/>
  </sheetData>
  <sheetProtection algorithmName="SHA-512" hashValue="11yOSVP0gM3mZsAOING8byIPaaqNfZyn05ITK/1Zo1sojKywHOrXDmsLwMNMYnkG7ebezpYrvGYfGDOaFKcfIA==" saltValue="+hogtw5Y+rgMmuP+GaD7bg==" spinCount="100000" sheet="1" selectLockedCells="1"/>
  <dataValidations count="2">
    <dataValidation type="list" showInputMessage="1" showErrorMessage="1" sqref="B3" xr:uid="{556BB21D-1459-4AA6-926C-1E5BE7BADE98}">
      <formula1>$A$57:$A$63</formula1>
    </dataValidation>
    <dataValidation type="list" allowBlank="1" showInputMessage="1" showErrorMessage="1" sqref="B2" xr:uid="{52AF41E6-3D0D-4279-9664-87DB19ED823F}">
      <formula1>$A$66:$A$71</formula1>
    </dataValidation>
  </dataValidations>
  <hyperlinks>
    <hyperlink ref="A9" location="Janvier!A1" display="Janvier" xr:uid="{06EFF09D-7046-4D23-8E09-E1E4A6AD00F8}"/>
    <hyperlink ref="A10" location="Février!A1" display="Février" xr:uid="{175EB835-F82D-4C84-B4B6-E875F107BE6D}"/>
    <hyperlink ref="A11" location="Mars!A1" display="Mars" xr:uid="{C04C9F3F-E2E6-45A4-91D3-534A7D0005C5}"/>
    <hyperlink ref="A12" location="Avril!A1" display="→ Avril" xr:uid="{DC27A020-2BD4-443C-8042-C7E574A2D747}"/>
    <hyperlink ref="A13" location="Mai!A1" display="→ Mai" xr:uid="{2552DB68-2D71-452D-BBD4-9E61066CB2FE}"/>
    <hyperlink ref="A14" location="Juin!A1" display="→ Juin" xr:uid="{16C3A3A5-CAAA-4DF3-A1E0-2C87613D98A1}"/>
    <hyperlink ref="A15" location="Juillet!A1" display="     → Juillet" xr:uid="{42C8E858-B8D1-40C7-B24E-D52D1ED75194}"/>
    <hyperlink ref="A16" location="Août!A1" display="     → Août" xr:uid="{1CB579EE-9270-42EB-BD45-AAEE7DDE3E29}"/>
    <hyperlink ref="A17" location="Septembre!A1" display="     → Septembre" xr:uid="{793762D4-E5AD-42B2-B9EB-6589699EA89A}"/>
    <hyperlink ref="A18" location="Octobre!A1" display="     → Octobre" xr:uid="{9905250D-0EF7-416C-AFC7-C8705CB4BFF9}"/>
    <hyperlink ref="A19" location="Novembre!A1" display="     → Novembre" xr:uid="{E8BBC85E-4F16-4BE7-A659-19D555538E29}"/>
    <hyperlink ref="A20" location="Décembre!A1" display="     → Décembre" xr:uid="{5DCCFC1E-1E57-483A-8F19-970690AF945C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8178-21DF-4704-B008-2553A67939D4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9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septembre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 t="str">
        <f>IFERROR(IF(WEEKDAY(A11-1)=1,"",A11-1),"")</f>
        <v/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 t="str">
        <f>IF(WEEKDAY(A12-1)=1,"",A12-1)</f>
        <v/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45901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45902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45903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45904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45905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45906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45907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45908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45909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45910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45911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45912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45913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45914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45915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45916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45917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45918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45919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45920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45921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45922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45923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45924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45925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45926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45927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45928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45929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45930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 t="str">
        <f t="shared" si="3"/>
        <v/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septembre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ikyRVTQMRSPI8S5PeH26Uj9zCfnyiKYjV1IizEchKvRWGySO2cWN1TyBeHN937KnvAbaKkCA+1eneJ0vfvjJsA==" saltValue="NLeCnEKoE+BrxxyGaln2yQ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3" priority="1">
      <formula>_xludf.WEEKDAY(A12-1)=7</formula>
    </cfRule>
  </conditionalFormatting>
  <dataValidations count="3">
    <dataValidation type="list" allowBlank="1" showInputMessage="1" showErrorMessage="1" sqref="F12:F42" xr:uid="{A22E219C-B1EE-40A7-A4D6-B5EE1659F31C}">
      <formula1>"Fourni par l'assistante maternelle,Fourni par les parents"</formula1>
    </dataValidation>
    <dataValidation type="list" allowBlank="1" showInputMessage="1" showErrorMessage="1" sqref="G12:H42" xr:uid="{A1CD9247-9036-4DA2-A607-5A22E70B6AE6}">
      <formula1>"Oui,Non"</formula1>
    </dataValidation>
    <dataValidation type="list" allowBlank="1" showInputMessage="1" showErrorMessage="1" sqref="J12:J42" xr:uid="{504A0199-890F-4E15-BDEE-BE079DA10BFB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ECEC13-E3CA-4AF1-86E3-123D47B8E918}">
          <x14:formula1>
            <xm:f>Parametres!$B$34:$B$41</xm:f>
          </x14:formula1>
          <xm:sqref>E12:E42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A2F74-DDB4-4A2B-A8DC-3BA279951EA5}">
  <sheetPr>
    <pageSetUpPr fitToPage="1"/>
  </sheetPr>
  <dimension ref="A1:IP78"/>
  <sheetViews>
    <sheetView workbookViewId="0">
      <pane ySplit="4" topLeftCell="A26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10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octobre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45929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45930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45931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45932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45933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45934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45935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45936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45937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45938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45939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45940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45941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45942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45943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45944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45945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45946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45947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45948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45949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45950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45951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45952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45953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45954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45955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45956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45957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45958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45959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45960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45961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octobre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kAuargVydYUKRfE53G3BTBzkYoKPt9+ptah/B25qCVR8NzG1kpmQHnpjXkYUSxN+ino28Bpbb2b/8ETwOX5Y5g==" saltValue="xbfAW0vKQS4/fh5UjKZSeA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2" priority="1">
      <formula>_xludf.WEEKDAY(A12-1)=7</formula>
    </cfRule>
  </conditionalFormatting>
  <dataValidations count="3">
    <dataValidation type="list" allowBlank="1" showInputMessage="1" showErrorMessage="1" sqref="J12:J42" xr:uid="{C7D2C629-7F31-47D6-A579-3F562F052E29}">
      <formula1>"1,2,3,4,5,6,7,8"</formula1>
    </dataValidation>
    <dataValidation type="list" allowBlank="1" showInputMessage="1" showErrorMessage="1" sqref="G12:H42" xr:uid="{1FBFEF3F-E85E-4134-B6A4-153903167C0B}">
      <formula1>"Oui,Non"</formula1>
    </dataValidation>
    <dataValidation type="list" allowBlank="1" showInputMessage="1" showErrorMessage="1" sqref="F12:F42" xr:uid="{8C7DD38A-0BF8-4741-88D4-B0EAE4E83B7A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FD8056-2B3B-44C6-ADD8-BD1D37C75601}">
          <x14:formula1>
            <xm:f>Parametres!$B$34:$B$41</xm:f>
          </x14:formula1>
          <xm:sqref>E12:E42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A9F-407E-4A80-8BAB-F89E40B06567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11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novembre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>
        <f>IFERROR(IF(WEEKDAY(A8-1)=1,"",A8-1),"")</f>
        <v>45957</v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>
        <f>IFERROR(IF(WEEKDAY(A9-1)=1,"",A9-1),"")</f>
        <v>45958</v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45959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45960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45961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45962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45963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45964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45965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45966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45967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45968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45969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45970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45971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45972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45973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45974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45975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45976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45977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45978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45979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45980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45981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45982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45983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45984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45985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45986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45987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45988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45989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45990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45991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 t="str">
        <f t="shared" si="3"/>
        <v/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novembre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xTXqGLnFeKk4KnvLUvph95PjGFQLbt6EYLZDu0exeV5ejqwNQoxZvsoQD1NnivdointIQL5yX1p0d2Fxgqj15g==" saltValue="BGScBj8ZBRranyJJWMSPGw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1" priority="1">
      <formula>_xludf.WEEKDAY(A12-1)=7</formula>
    </cfRule>
  </conditionalFormatting>
  <dataValidations count="3">
    <dataValidation type="list" allowBlank="1" showInputMessage="1" showErrorMessage="1" sqref="F12:F42" xr:uid="{1B8F854D-F84E-4DD2-8D59-E82E9B7FE589}">
      <formula1>"Fourni par l'assistante maternelle,Fourni par les parents"</formula1>
    </dataValidation>
    <dataValidation type="list" allowBlank="1" showInputMessage="1" showErrorMessage="1" sqref="G12:H42" xr:uid="{FE070217-DEEC-4209-925C-1BAF324562FF}">
      <formula1>"Oui,Non"</formula1>
    </dataValidation>
    <dataValidation type="list" allowBlank="1" showInputMessage="1" showErrorMessage="1" sqref="J12:J42" xr:uid="{1173C0A0-E6C9-4B39-9E24-B2CCF640C3D2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88C2EB-F452-425E-B1C6-5BEF33116EA8}">
          <x14:formula1>
            <xm:f>Parametres!$B$34:$B$41</xm:f>
          </x14:formula1>
          <xm:sqref>E12:E42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EF6DC-1CCB-432C-972B-79EB5E2397EE}">
  <sheetPr>
    <pageSetUpPr fitToPage="1"/>
  </sheetPr>
  <dimension ref="A1:IP78"/>
  <sheetViews>
    <sheetView workbookViewId="0">
      <pane ySplit="4" topLeftCell="A5" activePane="bottomLeft" state="frozen"/>
      <selection pane="bottomLeft" activeCell="C6" sqref="C6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12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décembre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 t="str">
        <f>IFERROR(IF(WEEKDAY(A11-1)=1,"",A11-1),"")</f>
        <v/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 t="str">
        <f>IF(WEEKDAY(A12-1)=1,"",A12-1)</f>
        <v/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45992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45993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45994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45995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45996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45997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45998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45999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46000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46001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46002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46003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46004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46005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46006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46007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46008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46009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46010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46011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46012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46013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46014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46015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46016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46017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46018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46019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46020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46021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46022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décembre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Hs/ctQIxUrxQPMHMNYcEpMQAWNiy9VLhuvo94BFcyLR8MfJ0V4cgHM1THE6Xwp688uI0tTWK6SwhDWDrjXh5nQ==" saltValue="ZSx+5n9dbZdAcJTGu6PFmA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0" priority="1">
      <formula>_xludf.WEEKDAY(A12-1)=7</formula>
    </cfRule>
  </conditionalFormatting>
  <dataValidations count="3">
    <dataValidation type="list" allowBlank="1" showInputMessage="1" showErrorMessage="1" sqref="J12:J42" xr:uid="{C3CC87D9-7344-4B62-8FF0-3241563C6F63}">
      <formula1>"1,2,3,4,5,6,7,8"</formula1>
    </dataValidation>
    <dataValidation type="list" allowBlank="1" showInputMessage="1" showErrorMessage="1" sqref="G12:H42" xr:uid="{7C9DFF3F-9A8C-4E02-8776-B0FB828FF862}">
      <formula1>"Oui,Non"</formula1>
    </dataValidation>
    <dataValidation type="list" allowBlank="1" showInputMessage="1" showErrorMessage="1" sqref="F12:F42" xr:uid="{55F62AED-8B9B-470A-9773-CD7CE222087C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C8F298-9330-4846-A2FF-18CAAC3AD035}">
          <x14:formula1>
            <xm:f>Parametres!$B$34:$B$41</xm:f>
          </x14:formula1>
          <xm:sqref>E12:E42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11CE-9627-43A6-8C25-217D146FB9CE}">
  <sheetPr codeName="Feuil2">
    <pageSetUpPr fitToPage="1"/>
  </sheetPr>
  <dimension ref="A1:IP78"/>
  <sheetViews>
    <sheetView zoomScaleNormal="100" workbookViewId="0">
      <pane ySplit="4" topLeftCell="A39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1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janvier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45656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45657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45658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45659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8" si="3">IF(A13&gt;(EOMONTH(A$12,0)-1),"",A13+1)</f>
        <v>45660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45661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45662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45663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45664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45665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45666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45667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45668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45669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45670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45671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45672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45673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45674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45675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45676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45677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45678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45679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45680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45681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45682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45683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45684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45685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45686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45687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45688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janvier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si="3"/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xTMcnuXphYNx2BzDRE8jpRe9rFoIi162KJnLzWUrXhnQ0lEBj7Y6Sl7g9tA8GWV3RPgKDWTT6DagfBQn1f2oWA==" saltValue="R3bXPUntB1s1ZhnUVM2psg==" spinCount="100000" sheet="1" selectLockedCells="1"/>
  <mergeCells count="28">
    <mergeCell ref="HV3:HX3"/>
    <mergeCell ref="IL3:IN3"/>
    <mergeCell ref="BR3:BT3"/>
    <mergeCell ref="CH3:CJ3"/>
    <mergeCell ref="CX3:CZ3"/>
    <mergeCell ref="DN3:DP3"/>
    <mergeCell ref="ED3:EF3"/>
    <mergeCell ref="ET3:EV3"/>
    <mergeCell ref="HF3:HH3"/>
    <mergeCell ref="FJ3:FL3"/>
    <mergeCell ref="FZ3:GB3"/>
    <mergeCell ref="GP3:GR3"/>
    <mergeCell ref="BB3:BD3"/>
    <mergeCell ref="N3:N4"/>
    <mergeCell ref="O3:O4"/>
    <mergeCell ref="A43:D45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  <mergeCell ref="V3:X3"/>
    <mergeCell ref="AL3:AN3"/>
  </mergeCells>
  <conditionalFormatting sqref="A12">
    <cfRule type="expression" dxfId="11" priority="1">
      <formula>_xludf.WEEKDAY(A12-1)=7</formula>
    </cfRule>
  </conditionalFormatting>
  <dataValidations count="3">
    <dataValidation type="list" allowBlank="1" showInputMessage="1" showErrorMessage="1" sqref="F12:F42" xr:uid="{B48A8435-136C-4045-B3C7-8E0046F08995}">
      <formula1>"Fourni par l'assistante maternelle,Fourni par les parents"</formula1>
    </dataValidation>
    <dataValidation type="list" allowBlank="1" showInputMessage="1" showErrorMessage="1" sqref="G12:H42" xr:uid="{980F7935-36EC-4BE4-A0B1-846BD4C60F39}">
      <formula1>"Oui,Non"</formula1>
    </dataValidation>
    <dataValidation type="list" allowBlank="1" showInputMessage="1" showErrorMessage="1" sqref="J12:J42" xr:uid="{4B91200D-A1F3-489C-8425-22419CAF50BA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ignoredErrors>
    <ignoredError sqref="D50:D51 L12:L13 D75 L18:L19 L26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62F11-CB8D-4B1F-8ACA-E34282BB8552}">
          <x14:formula1>
            <xm:f>Parametres!$B$34:$B$41</xm:f>
          </x14:formula1>
          <xm:sqref>E12:E42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FA6C-B1C8-462F-866F-9F4D9880D057}">
  <sheetPr>
    <pageSetUpPr fitToPage="1"/>
  </sheetPr>
  <dimension ref="A1:IP78"/>
  <sheetViews>
    <sheetView workbookViewId="0">
      <pane ySplit="4" topLeftCell="A35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2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février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>
        <f>IFERROR(IF(WEEKDAY(A8-1)=1,"",A8-1),"")</f>
        <v>45684</v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>
        <f>IFERROR(IF(WEEKDAY(A9-1)=1,"",A9-1),"")</f>
        <v>45685</v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45686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45687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45688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45689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45690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45691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45692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45693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45694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45695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45696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45697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45698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45699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45700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45701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45702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45703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45704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45705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45706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45707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45708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45709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45710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45711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45712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45713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45714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45715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45716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 t="str">
        <f t="shared" si="3"/>
        <v/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 t="str">
        <f t="shared" si="3"/>
        <v/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 t="str">
        <f t="shared" si="3"/>
        <v/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février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3E1mCQwVMSM9F2eq7GzPwsYlf5X2fcgrmMUfYIEkrX1pK1j8ngjTXwrNa6XaZ+vCbYVgaSHrHIHrcp6i5ytgfw==" saltValue="hAAU/xvzdKRm215vTuDYYg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10" priority="1">
      <formula>_xludf.WEEKDAY(A12-1)=7</formula>
    </cfRule>
  </conditionalFormatting>
  <dataValidations count="3">
    <dataValidation type="list" allowBlank="1" showInputMessage="1" showErrorMessage="1" sqref="J12:J42" xr:uid="{4D40270E-D13D-4ED0-BAAA-CD15D9430176}">
      <formula1>"1,2,3,4,5,6,7,8"</formula1>
    </dataValidation>
    <dataValidation type="list" allowBlank="1" showInputMessage="1" showErrorMessage="1" sqref="G12:H42" xr:uid="{56C61003-DEA3-4E77-A576-01D11893F03D}">
      <formula1>"Oui,Non"</formula1>
    </dataValidation>
    <dataValidation type="list" allowBlank="1" showInputMessage="1" showErrorMessage="1" sqref="F12:F42" xr:uid="{F1DD3494-4BE9-42BA-819D-14DB65E068AC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86CED6-8865-464E-A049-93167F9F32C5}">
          <x14:formula1>
            <xm:f>Parametres!$B$34:$B$41</xm:f>
          </x14:formula1>
          <xm:sqref>E12:E42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E880-FCB1-45B7-A679-366B4E1CA92E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3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mars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>
        <f>IFERROR(IF(WEEKDAY(A8-1)=1,"",A8-1),"")</f>
        <v>45712</v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>
        <f>IFERROR(IF(WEEKDAY(A9-1)=1,"",A9-1),"")</f>
        <v>45713</v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45714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45715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45716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45717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45718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45719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45720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45721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45722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45723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45724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45725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45726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45727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45728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45729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45730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45731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45732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45733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45734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45735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45736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45737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45738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45739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45740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45741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45742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45743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45744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45745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45746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45747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mars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n1IaZVo53FHj0J9Y/TQ0AiiiT5DsT6GLtPqrZHcYuoFfjjmnpQY+aUt8uYpQJlizcN8XT668wyucFghDwlfnHA==" saltValue="HRpShZkEECWZga7IgediHA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9" priority="1">
      <formula>_xludf.WEEKDAY(A12-1)=7</formula>
    </cfRule>
  </conditionalFormatting>
  <dataValidations count="3">
    <dataValidation type="list" allowBlank="1" showInputMessage="1" showErrorMessage="1" sqref="F12:F42" xr:uid="{448059D5-BFC5-4935-9CE5-2805A278063B}">
      <formula1>"Fourni par l'assistante maternelle,Fourni par les parents"</formula1>
    </dataValidation>
    <dataValidation type="list" allowBlank="1" showInputMessage="1" showErrorMessage="1" sqref="G12:H42" xr:uid="{32B60C1B-CF9A-4E71-84A9-338E36648E30}">
      <formula1>"Oui,Non"</formula1>
    </dataValidation>
    <dataValidation type="list" allowBlank="1" showInputMessage="1" showErrorMessage="1" sqref="J12:J42" xr:uid="{475FD559-08F1-4C9C-B8A0-56F88D546325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F6F79-6EC7-4467-AF16-9EB52D4268E0}">
          <x14:formula1>
            <xm:f>Parametres!$B$34:$B$41</xm:f>
          </x14:formula1>
          <xm:sqref>E12:E42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8113-5983-410E-B2BF-C81AF91691D0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4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avril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 t="str">
        <f>IFERROR(IF(WEEKDAY(A11-1)=1,"",A11-1),"")</f>
        <v/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45747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45748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45749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45750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45751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45752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45753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45754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45755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45756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45757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45758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45759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45760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45761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45762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45763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45764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45765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45766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45767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45768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45769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45770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45771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45772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45773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45774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45775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45776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45777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 t="str">
        <f t="shared" si="3"/>
        <v/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avril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2YxMlvdgoFSa+pZ5L3jS0LNrg72+1/ifq0jDMSjly3k0NORos02MGfcsuOYvZvPAyzM01loRYF0hfam9BNhTQg==" saltValue="L+X4wxqFZ4rokvegm2sm9Q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8" priority="1">
      <formula>_xludf.WEEKDAY(A12-1)=7</formula>
    </cfRule>
  </conditionalFormatting>
  <dataValidations count="3">
    <dataValidation type="list" allowBlank="1" showInputMessage="1" showErrorMessage="1" sqref="J12:J42" xr:uid="{2DB84C9E-06B2-4A49-8A3B-736841E608A5}">
      <formula1>"1,2,3,4,5,6,7,8"</formula1>
    </dataValidation>
    <dataValidation type="list" allowBlank="1" showInputMessage="1" showErrorMessage="1" sqref="G12:H42" xr:uid="{4D259F5A-F96F-4398-AC4E-9FB3B31A63BF}">
      <formula1>"Oui,Non"</formula1>
    </dataValidation>
    <dataValidation type="list" allowBlank="1" showInputMessage="1" showErrorMessage="1" sqref="F12:F42" xr:uid="{C2B80A6A-E787-4F49-99FE-F90B0CCB8A9C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F1A240-6208-4DCF-9A24-50380B0ADFC1}">
          <x14:formula1>
            <xm:f>Parametres!$B$34:$B$41</xm:f>
          </x14:formula1>
          <xm:sqref>E12:E42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D501-C21F-4F4F-AD54-89A1DEC91B47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5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mai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45775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45776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45777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45778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45779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45780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45781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45782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45783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45784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45785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45786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45787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45788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45789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45790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45791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45792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45793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45794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45795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45796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45797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45798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45799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45800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45801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45802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45803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45804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45805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45806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45807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45808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mai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yUU8HzORvBud8BhpgdmzI9iTbJGNQ0ECGKC0NEuURW/NhhZq8VTL3RAt3DG2tYoo6OCF6Dp7yLpMFJrpQwa61w==" saltValue="as+O1O5+S/hNvfiabmLWMQ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7" priority="1">
      <formula>_xludf.WEEKDAY(A12-1)=7</formula>
    </cfRule>
  </conditionalFormatting>
  <dataValidations count="3">
    <dataValidation type="list" allowBlank="1" showInputMessage="1" showErrorMessage="1" sqref="F12:F42" xr:uid="{95309BA7-2E17-49E9-86C1-9CBE706F91CF}">
      <formula1>"Fourni par l'assistante maternelle,Fourni par les parents"</formula1>
    </dataValidation>
    <dataValidation type="list" allowBlank="1" showInputMessage="1" showErrorMessage="1" sqref="G12:H42" xr:uid="{3BD32B49-B488-449C-9A82-DC59222EB70A}">
      <formula1>"Oui,Non"</formula1>
    </dataValidation>
    <dataValidation type="list" allowBlank="1" showInputMessage="1" showErrorMessage="1" sqref="J12:J42" xr:uid="{11EADA4E-3927-43F0-8569-64F13EB2BF4F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00DFA3-5614-4636-84C5-7D7F3327A26F}">
          <x14:formula1>
            <xm:f>Parametres!$B$34:$B$41</xm:f>
          </x14:formula1>
          <xm:sqref>E12:E42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6A2C-2983-4496-8108-30B19BB8CFDF}">
  <sheetPr>
    <pageSetUpPr fitToPage="1"/>
  </sheetPr>
  <dimension ref="A1:IP78"/>
  <sheetViews>
    <sheetView workbookViewId="0">
      <pane ySplit="4" topLeftCell="A32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6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juin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>
        <f>IFERROR(IF(WEEKDAY(A7-1)=1,"",A7-1),"")</f>
        <v>45803</v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>
        <f>IFERROR(IF(WEEKDAY(A8-1)=1,"",A8-1),"")</f>
        <v>45804</v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>
        <f>IFERROR(IF(WEEKDAY(A9-1)=1,"",A9-1),"")</f>
        <v>45805</v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45806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45807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45808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45809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45810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45811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45812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45813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45814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45815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45816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45817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45818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45819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45820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45821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45822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45823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45824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45825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45826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45827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45828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45829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45830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45831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45832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45833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45834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45835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45836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45837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45838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 t="str">
        <f t="shared" si="3"/>
        <v/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juin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kITKv9eumBgSgttuIEWdi9ibziu1Y6RxaGzKT2MeKq6eWuMx88J72eHnmP588uoCe/5ik9jKyvuFxBNLKw4eUw==" saltValue="K9qBl18IG+zjsNHes8YC4w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6" priority="1">
      <formula>_xludf.WEEKDAY(A12-1)=7</formula>
    </cfRule>
  </conditionalFormatting>
  <dataValidations count="3">
    <dataValidation type="list" allowBlank="1" showInputMessage="1" showErrorMessage="1" sqref="J12:J42" xr:uid="{E035C99C-2711-4D64-A289-397E23F5F520}">
      <formula1>"1,2,3,4,5,6,7,8"</formula1>
    </dataValidation>
    <dataValidation type="list" allowBlank="1" showInputMessage="1" showErrorMessage="1" sqref="G12:H42" xr:uid="{6D23F74A-C4AB-4E16-BD87-7B37C6D9C8CE}">
      <formula1>"Oui,Non"</formula1>
    </dataValidation>
    <dataValidation type="list" allowBlank="1" showInputMessage="1" showErrorMessage="1" sqref="F12:F42" xr:uid="{949BB9EA-3989-420D-B31E-276698DD1ACA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0EEF8F-8E63-4C11-AAD6-EECD3C16C27B}">
          <x14:formula1>
            <xm:f>Parametres!$B$34:$B$41</xm:f>
          </x14:formula1>
          <xm:sqref>E12:E42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24DB-DC3B-40EB-A6B9-6D56D4E99C49}">
  <sheetPr>
    <pageSetUpPr fitToPage="1"/>
  </sheetPr>
  <dimension ref="A1:IP78"/>
  <sheetViews>
    <sheetView workbookViewId="0">
      <pane ySplit="4" topLeftCell="A28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7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juillet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 t="str">
        <f>IFERROR(IF(WEEKDAY(A9-1)=1,"",A9-1),"")</f>
        <v/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 t="str">
        <f>IFERROR(IF(WEEKDAY(A10-1)=1,"",A10-1),"")</f>
        <v/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 t="str">
        <f>IFERROR(IF(WEEKDAY(A11-1)=1,"",A11-1),"")</f>
        <v/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45838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45839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45840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45841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45842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45843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45844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45845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45846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45847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45848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45849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45850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45851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45852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45853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45854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45855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45856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45857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45858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45859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45860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45861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45862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45863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45864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45865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45866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45867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45868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45869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juillet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TCunkBHZS5UXYG8Wpt328MFuMvZuBZWJkBiaW/dHgHAZq4hePFl4zVKR3cWkVXI29apSFWJghhWU5sGXLwzDpA==" saltValue="K1lO9RHM1aCmJ09ISLdrGg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5" priority="1">
      <formula>_xludf.WEEKDAY(A12-1)=7</formula>
    </cfRule>
  </conditionalFormatting>
  <dataValidations count="3">
    <dataValidation type="list" allowBlank="1" showInputMessage="1" showErrorMessage="1" sqref="F12:F42" xr:uid="{2341519C-9E20-4BDD-8B26-02EFEBD993FF}">
      <formula1>"Fourni par l'assistante maternelle,Fourni par les parents"</formula1>
    </dataValidation>
    <dataValidation type="list" allowBlank="1" showInputMessage="1" showErrorMessage="1" sqref="G12:H42" xr:uid="{563CBF5E-C05A-42BB-913F-04EBC44974A9}">
      <formula1>"Oui,Non"</formula1>
    </dataValidation>
    <dataValidation type="list" allowBlank="1" showInputMessage="1" showErrorMessage="1" sqref="J12:J42" xr:uid="{AE10DAE0-54EF-446A-B345-D9E7DDD37FB9}">
      <formula1>"1,2,3,4,5,6,7,8"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633BB9-A40D-44B3-83E4-6F9926318C35}">
          <x14:formula1>
            <xm:f>Parametres!$B$34:$B$41</xm:f>
          </x14:formula1>
          <xm:sqref>E12:E42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13903-C8A7-4703-AFCB-001957415814}">
  <sheetPr>
    <pageSetUpPr fitToPage="1"/>
  </sheetPr>
  <dimension ref="A1:IP78"/>
  <sheetViews>
    <sheetView workbookViewId="0">
      <pane ySplit="4" topLeftCell="A26" activePane="bottomLeft" state="frozen"/>
      <selection pane="bottomLeft" activeCell="B48" activeCellId="1" sqref="B47 B48"/>
      <selection activeCell="B48" activeCellId="1" sqref="B47 B48"/>
    </sheetView>
  </sheetViews>
  <sheetFormatPr defaultColWidth="0" defaultRowHeight="15" customHeight="1" zeroHeight="1"/>
  <cols>
    <col min="1" max="1" width="34.42578125" customWidth="1"/>
    <col min="2" max="2" width="23.7109375" customWidth="1"/>
    <col min="3" max="3" width="21.85546875" customWidth="1"/>
    <col min="4" max="4" width="22.42578125" customWidth="1"/>
    <col min="5" max="5" width="23.5703125" customWidth="1"/>
    <col min="6" max="6" width="17.5703125" customWidth="1"/>
    <col min="7" max="7" width="18.85546875" customWidth="1"/>
    <col min="8" max="8" width="17" customWidth="1"/>
    <col min="9" max="9" width="18.42578125" customWidth="1"/>
    <col min="10" max="10" width="21.5703125" customWidth="1"/>
    <col min="11" max="11" width="11.42578125" customWidth="1"/>
    <col min="12" max="12" width="20.85546875" customWidth="1"/>
    <col min="13" max="13" width="19.28515625" customWidth="1"/>
    <col min="14" max="14" width="16.28515625" customWidth="1"/>
    <col min="15" max="15" width="16.85546875" customWidth="1"/>
  </cols>
  <sheetData>
    <row r="1" spans="1:250" ht="106.5" customHeight="1"/>
    <row r="2" spans="1:250" ht="111.75" customHeight="1" thickBot="1">
      <c r="A2" s="8"/>
      <c r="B2" s="8"/>
      <c r="C2" s="8">
        <v>8</v>
      </c>
      <c r="D2" s="8"/>
      <c r="E2" s="81" t="str">
        <f>_xlfn.CONCAT("Relevé d'heures du mois de ",TEXT(30*MONTH($A$12),"mmmm")," ",YEAR($A$12),CHAR(10)," Enfant accueilli : ",Parametres!B5,CHAR(10),"Assistante maternelle : ",Parametres!B4)</f>
        <v xml:space="preserve">Relevé d'heures du mois de août 2025
 Enfant accueilli : 
Assistante maternelle : 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50" ht="43.5" customHeight="1" thickBot="1">
      <c r="A3" s="82" t="s">
        <v>52</v>
      </c>
      <c r="B3" s="75" t="s">
        <v>53</v>
      </c>
      <c r="C3" s="75" t="s">
        <v>54</v>
      </c>
      <c r="D3" s="75" t="s">
        <v>55</v>
      </c>
      <c r="E3" s="75" t="s">
        <v>56</v>
      </c>
      <c r="F3" s="84" t="s">
        <v>57</v>
      </c>
      <c r="G3" s="84"/>
      <c r="H3" s="84"/>
      <c r="I3" s="85" t="s">
        <v>58</v>
      </c>
      <c r="J3" s="86"/>
      <c r="K3" s="87"/>
      <c r="L3" s="75" t="s">
        <v>59</v>
      </c>
      <c r="M3" s="75" t="s">
        <v>60</v>
      </c>
      <c r="N3" s="75" t="s">
        <v>61</v>
      </c>
      <c r="O3" s="77" t="s">
        <v>62</v>
      </c>
      <c r="Q3" s="1"/>
      <c r="V3" s="74"/>
      <c r="W3" s="74"/>
      <c r="X3" s="74"/>
      <c r="AG3" s="1"/>
      <c r="AL3" s="74"/>
      <c r="AM3" s="74"/>
      <c r="AN3" s="74"/>
      <c r="AW3" s="1"/>
      <c r="BB3" s="74"/>
      <c r="BC3" s="74"/>
      <c r="BD3" s="74"/>
      <c r="BM3" s="1"/>
      <c r="BR3" s="74"/>
      <c r="BS3" s="74"/>
      <c r="BT3" s="74"/>
      <c r="CC3" s="1"/>
      <c r="CH3" s="74"/>
      <c r="CI3" s="74"/>
      <c r="CJ3" s="74"/>
      <c r="CS3" s="1"/>
      <c r="CX3" s="74"/>
      <c r="CY3" s="74"/>
      <c r="CZ3" s="74"/>
      <c r="DI3" s="1"/>
      <c r="DN3" s="74"/>
      <c r="DO3" s="74"/>
      <c r="DP3" s="74"/>
      <c r="DY3" s="1"/>
      <c r="ED3" s="74"/>
      <c r="EE3" s="74"/>
      <c r="EF3" s="74"/>
      <c r="EO3" s="1"/>
      <c r="ET3" s="74"/>
      <c r="EU3" s="74"/>
      <c r="EV3" s="74"/>
      <c r="FE3" s="1"/>
      <c r="FJ3" s="74"/>
      <c r="FK3" s="74"/>
      <c r="FL3" s="74"/>
      <c r="FU3" s="1"/>
      <c r="FZ3" s="74"/>
      <c r="GA3" s="74"/>
      <c r="GB3" s="74"/>
      <c r="GK3" s="1"/>
      <c r="GP3" s="74"/>
      <c r="GQ3" s="74"/>
      <c r="GR3" s="74"/>
      <c r="HA3" s="1"/>
      <c r="HF3" s="74"/>
      <c r="HG3" s="74"/>
      <c r="HH3" s="74"/>
      <c r="HQ3" s="1"/>
      <c r="HV3" s="74"/>
      <c r="HW3" s="74"/>
      <c r="HX3" s="74"/>
      <c r="IG3" s="1"/>
      <c r="IL3" s="74"/>
      <c r="IM3" s="74"/>
      <c r="IN3" s="74"/>
    </row>
    <row r="4" spans="1:250" ht="32.25" customHeight="1" thickBot="1">
      <c r="A4" s="83"/>
      <c r="B4" s="76"/>
      <c r="C4" s="76"/>
      <c r="D4" s="76"/>
      <c r="E4" s="76"/>
      <c r="F4" s="2" t="s">
        <v>63</v>
      </c>
      <c r="G4" s="2" t="s">
        <v>64</v>
      </c>
      <c r="H4" s="2" t="s">
        <v>65</v>
      </c>
      <c r="I4" s="2" t="s">
        <v>66</v>
      </c>
      <c r="J4" s="3" t="s">
        <v>67</v>
      </c>
      <c r="K4" s="2" t="s">
        <v>68</v>
      </c>
      <c r="L4" s="76"/>
      <c r="M4" s="76"/>
      <c r="N4" s="76"/>
      <c r="O4" s="78"/>
      <c r="Q4" s="1"/>
      <c r="V4" s="72"/>
      <c r="W4" s="72"/>
      <c r="X4" s="72"/>
      <c r="Y4" s="72"/>
      <c r="Z4" s="72"/>
      <c r="AG4" s="1"/>
      <c r="AL4" s="72"/>
      <c r="AM4" s="72"/>
      <c r="AN4" s="72"/>
      <c r="AO4" s="72"/>
      <c r="AP4" s="72"/>
      <c r="AW4" s="1"/>
      <c r="BB4" s="72"/>
      <c r="BC4" s="72"/>
      <c r="BD4" s="72"/>
      <c r="BE4" s="72"/>
      <c r="BF4" s="72"/>
      <c r="BM4" s="1"/>
      <c r="BR4" s="72"/>
      <c r="BS4" s="72"/>
      <c r="BT4" s="72"/>
      <c r="BU4" s="72"/>
      <c r="BV4" s="72"/>
      <c r="CC4" s="1"/>
      <c r="CH4" s="72"/>
      <c r="CI4" s="72"/>
      <c r="CJ4" s="72"/>
      <c r="CK4" s="72"/>
      <c r="CL4" s="72"/>
      <c r="CS4" s="1"/>
      <c r="CX4" s="72"/>
      <c r="CY4" s="72"/>
      <c r="CZ4" s="72"/>
      <c r="DA4" s="72"/>
      <c r="DB4" s="72"/>
      <c r="DI4" s="1"/>
      <c r="DN4" s="72"/>
      <c r="DO4" s="72"/>
      <c r="DP4" s="72"/>
      <c r="DQ4" s="72"/>
      <c r="DR4" s="72"/>
      <c r="DY4" s="1"/>
      <c r="ED4" s="72"/>
      <c r="EE4" s="72"/>
      <c r="EF4" s="72"/>
      <c r="EG4" s="72"/>
      <c r="EH4" s="72"/>
      <c r="EO4" s="1"/>
      <c r="ET4" s="72"/>
      <c r="EU4" s="72"/>
      <c r="EV4" s="72"/>
      <c r="EW4" s="72"/>
      <c r="EX4" s="72"/>
      <c r="FE4" s="1"/>
      <c r="FJ4" s="72"/>
      <c r="FK4" s="72"/>
      <c r="FL4" s="72"/>
      <c r="FM4" s="72"/>
      <c r="FN4" s="72"/>
      <c r="FU4" s="1"/>
      <c r="FZ4" s="72"/>
      <c r="GA4" s="72"/>
      <c r="GB4" s="72"/>
      <c r="GC4" s="72"/>
      <c r="GD4" s="72"/>
      <c r="GK4" s="1"/>
      <c r="GP4" s="72"/>
      <c r="GQ4" s="72"/>
      <c r="GR4" s="72"/>
      <c r="GS4" s="72"/>
      <c r="GT4" s="72"/>
      <c r="HA4" s="1"/>
      <c r="HF4" s="72"/>
      <c r="HG4" s="72"/>
      <c r="HH4" s="72"/>
      <c r="HI4" s="72"/>
      <c r="HJ4" s="72"/>
      <c r="HQ4" s="1"/>
      <c r="HV4" s="72"/>
      <c r="HW4" s="72"/>
      <c r="HX4" s="72"/>
      <c r="HY4" s="72"/>
      <c r="HZ4" s="72"/>
      <c r="IG4" s="1"/>
      <c r="IL4" s="72"/>
      <c r="IM4" s="72"/>
      <c r="IN4" s="72"/>
      <c r="IO4" s="72"/>
      <c r="IP4" s="72"/>
    </row>
    <row r="5" spans="1:250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59"/>
      <c r="M5" s="59"/>
      <c r="N5" s="7"/>
      <c r="O5" s="7"/>
      <c r="P5" s="5"/>
    </row>
    <row r="6" spans="1:250" ht="20.100000000000001" customHeight="1">
      <c r="A6" s="4" t="str">
        <f>IFERROR(IF(WEEKDAY(A7-1)=1,"",A7-1),"")</f>
        <v/>
      </c>
      <c r="B6" s="10"/>
      <c r="C6" s="17"/>
      <c r="D6" s="10"/>
      <c r="E6" s="7"/>
      <c r="F6" s="7"/>
      <c r="G6" s="7"/>
      <c r="H6" s="7"/>
      <c r="I6" s="7"/>
      <c r="J6" s="7"/>
      <c r="K6" s="7"/>
      <c r="L6" s="59"/>
      <c r="M6" s="59"/>
      <c r="N6" s="7"/>
      <c r="O6" s="7"/>
      <c r="P6" s="5"/>
    </row>
    <row r="7" spans="1:250" ht="20.100000000000001" customHeight="1">
      <c r="A7" s="4" t="str">
        <f>IFERROR(IF(WEEKDAY(A8-1)=1,"",A8-1),"")</f>
        <v/>
      </c>
      <c r="B7" s="10"/>
      <c r="C7" s="17"/>
      <c r="D7" s="10"/>
      <c r="E7" s="7"/>
      <c r="F7" s="7"/>
      <c r="G7" s="7"/>
      <c r="H7" s="7"/>
      <c r="I7" s="7"/>
      <c r="J7" s="7"/>
      <c r="K7" s="7"/>
      <c r="L7" s="59"/>
      <c r="M7" s="59"/>
      <c r="N7" s="7"/>
      <c r="O7" s="7"/>
      <c r="P7" s="5"/>
    </row>
    <row r="8" spans="1:250" ht="20.100000000000001" customHeight="1">
      <c r="A8" s="4">
        <f>IFERROR(IF(WEEKDAY(A9-1)=1,"",A9-1),"")</f>
        <v>45866</v>
      </c>
      <c r="B8" s="10"/>
      <c r="C8" s="17"/>
      <c r="D8" s="10"/>
      <c r="E8" s="7"/>
      <c r="F8" s="7"/>
      <c r="G8" s="7"/>
      <c r="H8" s="7"/>
      <c r="I8" s="7"/>
      <c r="J8" s="7"/>
      <c r="K8" s="7"/>
      <c r="L8" s="59"/>
      <c r="M8" s="59"/>
      <c r="N8" s="7"/>
      <c r="O8" s="7"/>
      <c r="P8" s="5"/>
    </row>
    <row r="9" spans="1:250" ht="20.100000000000001" customHeight="1">
      <c r="A9" s="4">
        <f>IFERROR(IF(WEEKDAY(A10-1)=1,"",A10-1),"")</f>
        <v>45867</v>
      </c>
      <c r="B9" s="10"/>
      <c r="C9" s="17"/>
      <c r="D9" s="10"/>
      <c r="E9" s="7"/>
      <c r="F9" s="7"/>
      <c r="G9" s="7"/>
      <c r="H9" s="7"/>
      <c r="I9" s="7"/>
      <c r="J9" s="7"/>
      <c r="K9" s="7"/>
      <c r="L9" s="59"/>
      <c r="M9" s="59"/>
      <c r="N9" s="7"/>
      <c r="O9" s="7"/>
      <c r="P9" s="5"/>
    </row>
    <row r="10" spans="1:250" ht="20.100000000000001" customHeight="1">
      <c r="A10" s="4">
        <f>IFERROR(IF(WEEKDAY(A11-1)=1,"",A11-1),"")</f>
        <v>45868</v>
      </c>
      <c r="B10" s="10"/>
      <c r="C10" s="17"/>
      <c r="D10" s="10"/>
      <c r="E10" s="7"/>
      <c r="F10" s="7"/>
      <c r="G10" s="7"/>
      <c r="H10" s="7"/>
      <c r="I10" s="7"/>
      <c r="J10" s="7"/>
      <c r="K10" s="7"/>
      <c r="L10" s="59"/>
      <c r="M10" s="59"/>
      <c r="N10" s="7"/>
      <c r="O10" s="7"/>
      <c r="P10" s="5"/>
    </row>
    <row r="11" spans="1:250" ht="20.100000000000001" customHeight="1">
      <c r="A11" s="4">
        <f>IF(WEEKDAY(A12-1)=1,"",A12-1)</f>
        <v>45869</v>
      </c>
      <c r="B11" s="10"/>
      <c r="C11" s="17"/>
      <c r="D11" s="10"/>
      <c r="E11" s="7"/>
      <c r="F11" s="7"/>
      <c r="G11" s="7"/>
      <c r="H11" s="7"/>
      <c r="I11" s="7"/>
      <c r="J11" s="7"/>
      <c r="K11" s="7"/>
      <c r="L11" s="59"/>
      <c r="M11" s="59"/>
      <c r="N11" s="7"/>
      <c r="O11" s="7"/>
      <c r="P11" s="5"/>
    </row>
    <row r="12" spans="1:250" ht="20.100000000000001" customHeight="1">
      <c r="A12" s="6">
        <f>DATE(Parametres!B2,C2,1)</f>
        <v>45870</v>
      </c>
      <c r="B12" s="11"/>
      <c r="C12" s="11"/>
      <c r="D12" s="11"/>
      <c r="E12" s="12"/>
      <c r="F12" s="12"/>
      <c r="G12" s="13"/>
      <c r="H12" s="13"/>
      <c r="I12" s="14"/>
      <c r="J12" s="15"/>
      <c r="K12" s="20" t="str">
        <f>IF(I12=0,"",IF(J12&gt;0,I12/J12,I12))</f>
        <v/>
      </c>
      <c r="L12" s="21" t="str">
        <f>IFERROR(IF(WEEKDAY(A12)=1,IF(SUM(C6:C12)&gt;45,SUM(C6:C12)-45,""),""),"")</f>
        <v/>
      </c>
      <c r="M12" s="21" t="str">
        <f t="shared" ref="M12:M42" si="0">IF(C12+D12-B12&gt;0,C12+D12-B12,"")</f>
        <v/>
      </c>
      <c r="N12" s="21" t="str">
        <f>IFERROR(IF(NETWORKDAYS.INTL(A12,A12,"0000000",Parametres!$B$43:$B$54)&gt;0,"",IF(C12=0,"",IF(O12="",C12,""))),"")</f>
        <v/>
      </c>
      <c r="O12" s="22" t="str">
        <f>IFERROR(IF(NETWORKDAYS.INTL(A12,A12,Parametres!#REF!)&gt;0,"",IF(C12=0,"",C12)),"")</f>
        <v/>
      </c>
    </row>
    <row r="13" spans="1:250" ht="20.100000000000001" customHeight="1">
      <c r="A13" s="6">
        <f>IF(A12&gt;(EOMONTH(A$12,0)-1),"",A12+1)</f>
        <v>45871</v>
      </c>
      <c r="B13" s="11"/>
      <c r="C13" s="11"/>
      <c r="D13" s="11"/>
      <c r="E13" s="12"/>
      <c r="F13" s="12"/>
      <c r="G13" s="13"/>
      <c r="H13" s="13"/>
      <c r="I13" s="14"/>
      <c r="J13" s="15"/>
      <c r="K13" s="20" t="str">
        <f t="shared" ref="K13:K42" si="1">IF(I13=0,"",IF(J13&gt;0,I13/J13,I13))</f>
        <v/>
      </c>
      <c r="L13" s="21" t="str">
        <f t="shared" ref="L13:L42" si="2">IFERROR(IF(WEEKDAY(A13)=1,IF(SUM(C7:C13)&gt;45,SUM(C7:C13)-45,""),""),"")</f>
        <v/>
      </c>
      <c r="M13" s="21" t="str">
        <f t="shared" si="0"/>
        <v/>
      </c>
      <c r="N13" s="21" t="str">
        <f>IFERROR(IF(NETWORKDAYS.INTL(A13,A13,"0000000",Parametres!$B$43:$B$54)&gt;0,"",IF(C13=0,"",IF(O13="",C13,""))),"")</f>
        <v/>
      </c>
      <c r="O13" s="22" t="str">
        <f>IFERROR(IF(NETWORKDAYS.INTL(A13,A13,Parametres!#REF!)&gt;0,"",IF(C13=0,"",C13)),"")</f>
        <v/>
      </c>
    </row>
    <row r="14" spans="1:250" ht="20.100000000000001" customHeight="1">
      <c r="A14" s="6">
        <f t="shared" ref="A14:A77" si="3">IF(A13&gt;(EOMONTH(A$12,0)-1),"",A13+1)</f>
        <v>45872</v>
      </c>
      <c r="B14" s="11"/>
      <c r="C14" s="11"/>
      <c r="D14" s="11"/>
      <c r="E14" s="12"/>
      <c r="F14" s="12"/>
      <c r="G14" s="13"/>
      <c r="H14" s="13"/>
      <c r="I14" s="14"/>
      <c r="J14" s="15"/>
      <c r="K14" s="20" t="str">
        <f t="shared" si="1"/>
        <v/>
      </c>
      <c r="L14" s="21" t="str">
        <f t="shared" si="2"/>
        <v/>
      </c>
      <c r="M14" s="21" t="str">
        <f t="shared" si="0"/>
        <v/>
      </c>
      <c r="N14" s="21" t="str">
        <f>IFERROR(IF(NETWORKDAYS.INTL(A14,A14,"0000000",Parametres!$B$43:$B$54)&gt;0,"",IF(C14=0,"",IF(O14="",C14,""))),"")</f>
        <v/>
      </c>
      <c r="O14" s="22" t="str">
        <f>IFERROR(IF(NETWORKDAYS.INTL(A14,A14,Parametres!#REF!)&gt;0,"",IF(C14=0,"",C14)),"")</f>
        <v/>
      </c>
    </row>
    <row r="15" spans="1:250" ht="20.100000000000001" customHeight="1">
      <c r="A15" s="6">
        <f t="shared" si="3"/>
        <v>45873</v>
      </c>
      <c r="B15" s="11"/>
      <c r="C15" s="11"/>
      <c r="D15" s="11"/>
      <c r="E15" s="12"/>
      <c r="F15" s="12"/>
      <c r="G15" s="13"/>
      <c r="H15" s="13"/>
      <c r="I15" s="14"/>
      <c r="J15" s="15"/>
      <c r="K15" s="20" t="str">
        <f t="shared" si="1"/>
        <v/>
      </c>
      <c r="L15" s="21" t="str">
        <f t="shared" si="2"/>
        <v/>
      </c>
      <c r="M15" s="21" t="str">
        <f t="shared" si="0"/>
        <v/>
      </c>
      <c r="N15" s="21" t="str">
        <f>IFERROR(IF(NETWORKDAYS.INTL(A15,A15,"0000000",Parametres!$B$43:$B$54)&gt;0,"",IF(C15=0,"",IF(O15="",C15,""))),"")</f>
        <v/>
      </c>
      <c r="O15" s="22" t="str">
        <f>IFERROR(IF(NETWORKDAYS.INTL(A15,A15,Parametres!#REF!)&gt;0,"",IF(C15=0,"",C15)),"")</f>
        <v/>
      </c>
    </row>
    <row r="16" spans="1:250" ht="20.100000000000001" customHeight="1">
      <c r="A16" s="6">
        <f t="shared" si="3"/>
        <v>45874</v>
      </c>
      <c r="B16" s="11"/>
      <c r="C16" s="11"/>
      <c r="D16" s="11"/>
      <c r="E16" s="12"/>
      <c r="F16" s="12"/>
      <c r="G16" s="13"/>
      <c r="H16" s="13"/>
      <c r="I16" s="14"/>
      <c r="J16" s="15"/>
      <c r="K16" s="20" t="str">
        <f t="shared" si="1"/>
        <v/>
      </c>
      <c r="L16" s="21" t="str">
        <f t="shared" si="2"/>
        <v/>
      </c>
      <c r="M16" s="21" t="str">
        <f t="shared" si="0"/>
        <v/>
      </c>
      <c r="N16" s="21" t="str">
        <f>IFERROR(IF(NETWORKDAYS.INTL(A16,A16,"0000000",Parametres!$B$43:$B$54)&gt;0,"",IF(C16=0,"",IF(O16="",C16,""))),"")</f>
        <v/>
      </c>
      <c r="O16" s="22" t="str">
        <f>IFERROR(IF(NETWORKDAYS.INTL(A16,A16,Parametres!#REF!)&gt;0,"",IF(C16=0,"",C16)),"")</f>
        <v/>
      </c>
    </row>
    <row r="17" spans="1:15" ht="20.100000000000001" customHeight="1">
      <c r="A17" s="6">
        <f t="shared" si="3"/>
        <v>45875</v>
      </c>
      <c r="B17" s="11"/>
      <c r="C17" s="11"/>
      <c r="D17" s="11"/>
      <c r="E17" s="12"/>
      <c r="F17" s="12"/>
      <c r="G17" s="13"/>
      <c r="H17" s="13"/>
      <c r="I17" s="14"/>
      <c r="J17" s="15"/>
      <c r="K17" s="20" t="str">
        <f t="shared" si="1"/>
        <v/>
      </c>
      <c r="L17" s="21" t="str">
        <f t="shared" si="2"/>
        <v/>
      </c>
      <c r="M17" s="21" t="str">
        <f t="shared" si="0"/>
        <v/>
      </c>
      <c r="N17" s="21" t="str">
        <f>IFERROR(IF(NETWORKDAYS.INTL(A17,A17,"0000000",Parametres!$B$43:$B$54)&gt;0,"",IF(C17=0,"",IF(O17="",C17,""))),"")</f>
        <v/>
      </c>
      <c r="O17" s="22" t="str">
        <f>IFERROR(IF(NETWORKDAYS.INTL(A17,A17,Parametres!#REF!)&gt;0,"",IF(C17=0,"",C17)),"")</f>
        <v/>
      </c>
    </row>
    <row r="18" spans="1:15" ht="20.100000000000001" customHeight="1">
      <c r="A18" s="6">
        <f t="shared" si="3"/>
        <v>45876</v>
      </c>
      <c r="B18" s="11"/>
      <c r="C18" s="11"/>
      <c r="D18" s="11"/>
      <c r="E18" s="12"/>
      <c r="F18" s="12"/>
      <c r="G18" s="13"/>
      <c r="H18" s="13"/>
      <c r="I18" s="14"/>
      <c r="J18" s="15"/>
      <c r="K18" s="20" t="str">
        <f t="shared" si="1"/>
        <v/>
      </c>
      <c r="L18" s="21" t="str">
        <f t="shared" si="2"/>
        <v/>
      </c>
      <c r="M18" s="21" t="str">
        <f t="shared" si="0"/>
        <v/>
      </c>
      <c r="N18" s="21" t="str">
        <f>IFERROR(IF(NETWORKDAYS.INTL(A18,A18,"0000000",Parametres!$B$43:$B$54)&gt;0,"",IF(C18=0,"",IF(O18="",C18,""))),"")</f>
        <v/>
      </c>
      <c r="O18" s="22" t="str">
        <f>IFERROR(IF(NETWORKDAYS.INTL(A18,A18,Parametres!#REF!)&gt;0,"",IF(C18=0,"",C18)),"")</f>
        <v/>
      </c>
    </row>
    <row r="19" spans="1:15" ht="20.100000000000001" customHeight="1">
      <c r="A19" s="6">
        <f t="shared" si="3"/>
        <v>45877</v>
      </c>
      <c r="B19" s="11"/>
      <c r="C19" s="11"/>
      <c r="D19" s="11"/>
      <c r="E19" s="12"/>
      <c r="F19" s="12"/>
      <c r="G19" s="13"/>
      <c r="H19" s="13"/>
      <c r="I19" s="14"/>
      <c r="J19" s="15"/>
      <c r="K19" s="20" t="str">
        <f t="shared" si="1"/>
        <v/>
      </c>
      <c r="L19" s="21" t="str">
        <f t="shared" si="2"/>
        <v/>
      </c>
      <c r="M19" s="21" t="str">
        <f t="shared" si="0"/>
        <v/>
      </c>
      <c r="N19" s="21" t="str">
        <f>IFERROR(IF(NETWORKDAYS.INTL(A19,A19,"0000000",Parametres!$B$43:$B$54)&gt;0,"",IF(C19=0,"",IF(O19="",C19,""))),"")</f>
        <v/>
      </c>
      <c r="O19" s="22" t="str">
        <f>IFERROR(IF(NETWORKDAYS.INTL(A19,A19,Parametres!#REF!)&gt;0,"",IF(C19=0,"",C19)),"")</f>
        <v/>
      </c>
    </row>
    <row r="20" spans="1:15" ht="20.100000000000001" customHeight="1">
      <c r="A20" s="6">
        <f t="shared" si="3"/>
        <v>45878</v>
      </c>
      <c r="B20" s="11"/>
      <c r="C20" s="11"/>
      <c r="D20" s="11"/>
      <c r="E20" s="12"/>
      <c r="F20" s="12"/>
      <c r="G20" s="13"/>
      <c r="H20" s="13"/>
      <c r="I20" s="14"/>
      <c r="J20" s="15"/>
      <c r="K20" s="20" t="str">
        <f t="shared" si="1"/>
        <v/>
      </c>
      <c r="L20" s="21" t="str">
        <f t="shared" si="2"/>
        <v/>
      </c>
      <c r="M20" s="21" t="str">
        <f t="shared" si="0"/>
        <v/>
      </c>
      <c r="N20" s="21" t="str">
        <f>IFERROR(IF(NETWORKDAYS.INTL(A20,A20,"0000000",Parametres!$B$43:$B$54)&gt;0,"",IF(C20=0,"",IF(O20="",C20,""))),"")</f>
        <v/>
      </c>
      <c r="O20" s="22" t="str">
        <f>IFERROR(IF(NETWORKDAYS.INTL(A20,A20,Parametres!#REF!)&gt;0,"",IF(C20=0,"",C20)),"")</f>
        <v/>
      </c>
    </row>
    <row r="21" spans="1:15" ht="20.100000000000001" customHeight="1">
      <c r="A21" s="6">
        <f t="shared" si="3"/>
        <v>45879</v>
      </c>
      <c r="B21" s="11"/>
      <c r="C21" s="11"/>
      <c r="D21" s="11"/>
      <c r="E21" s="12"/>
      <c r="F21" s="12"/>
      <c r="G21" s="13"/>
      <c r="H21" s="13"/>
      <c r="I21" s="14"/>
      <c r="J21" s="15"/>
      <c r="K21" s="20" t="str">
        <f t="shared" si="1"/>
        <v/>
      </c>
      <c r="L21" s="21" t="str">
        <f t="shared" si="2"/>
        <v/>
      </c>
      <c r="M21" s="21" t="str">
        <f t="shared" si="0"/>
        <v/>
      </c>
      <c r="N21" s="21" t="str">
        <f>IFERROR(IF(NETWORKDAYS.INTL(A21,A21,"0000000",Parametres!$B$43:$B$54)&gt;0,"",IF(C21=0,"",IF(O21="",C21,""))),"")</f>
        <v/>
      </c>
      <c r="O21" s="22" t="str">
        <f>IFERROR(IF(NETWORKDAYS.INTL(A21,A21,Parametres!#REF!)&gt;0,"",IF(C21=0,"",C21)),"")</f>
        <v/>
      </c>
    </row>
    <row r="22" spans="1:15" ht="20.100000000000001" customHeight="1">
      <c r="A22" s="6">
        <f t="shared" si="3"/>
        <v>45880</v>
      </c>
      <c r="B22" s="11"/>
      <c r="C22" s="11"/>
      <c r="D22" s="11"/>
      <c r="E22" s="12"/>
      <c r="F22" s="12"/>
      <c r="G22" s="13"/>
      <c r="H22" s="13"/>
      <c r="I22" s="14"/>
      <c r="J22" s="15"/>
      <c r="K22" s="20" t="str">
        <f t="shared" si="1"/>
        <v/>
      </c>
      <c r="L22" s="21" t="str">
        <f t="shared" si="2"/>
        <v/>
      </c>
      <c r="M22" s="21" t="str">
        <f t="shared" si="0"/>
        <v/>
      </c>
      <c r="N22" s="21" t="str">
        <f>IFERROR(IF(NETWORKDAYS.INTL(A22,A22,"0000000",Parametres!$B$43:$B$54)&gt;0,"",IF(C22=0,"",IF(O22="",C22,""))),"")</f>
        <v/>
      </c>
      <c r="O22" s="22" t="str">
        <f>IFERROR(IF(NETWORKDAYS.INTL(A22,A22,Parametres!#REF!)&gt;0,"",IF(C22=0,"",C22)),"")</f>
        <v/>
      </c>
    </row>
    <row r="23" spans="1:15" ht="20.100000000000001" customHeight="1">
      <c r="A23" s="6">
        <f t="shared" si="3"/>
        <v>45881</v>
      </c>
      <c r="B23" s="11"/>
      <c r="C23" s="11"/>
      <c r="D23" s="11"/>
      <c r="E23" s="12"/>
      <c r="F23" s="12"/>
      <c r="G23" s="13"/>
      <c r="H23" s="13"/>
      <c r="I23" s="14"/>
      <c r="J23" s="15"/>
      <c r="K23" s="20" t="str">
        <f t="shared" si="1"/>
        <v/>
      </c>
      <c r="L23" s="21" t="str">
        <f t="shared" si="2"/>
        <v/>
      </c>
      <c r="M23" s="21" t="str">
        <f t="shared" si="0"/>
        <v/>
      </c>
      <c r="N23" s="21" t="str">
        <f>IFERROR(IF(NETWORKDAYS.INTL(A23,A23,"0000000",Parametres!$B$43:$B$54)&gt;0,"",IF(C23=0,"",IF(O23="",C23,""))),"")</f>
        <v/>
      </c>
      <c r="O23" s="22" t="str">
        <f>IFERROR(IF(NETWORKDAYS.INTL(A23,A23,Parametres!#REF!)&gt;0,"",IF(C23=0,"",C23)),"")</f>
        <v/>
      </c>
    </row>
    <row r="24" spans="1:15" ht="20.100000000000001" customHeight="1">
      <c r="A24" s="6">
        <f t="shared" si="3"/>
        <v>45882</v>
      </c>
      <c r="B24" s="11"/>
      <c r="C24" s="11"/>
      <c r="D24" s="11"/>
      <c r="E24" s="12"/>
      <c r="F24" s="12"/>
      <c r="G24" s="13"/>
      <c r="H24" s="13"/>
      <c r="I24" s="14"/>
      <c r="J24" s="15"/>
      <c r="K24" s="20" t="str">
        <f t="shared" si="1"/>
        <v/>
      </c>
      <c r="L24" s="21" t="str">
        <f t="shared" si="2"/>
        <v/>
      </c>
      <c r="M24" s="21" t="str">
        <f t="shared" si="0"/>
        <v/>
      </c>
      <c r="N24" s="21" t="str">
        <f>IFERROR(IF(NETWORKDAYS.INTL(A24,A24,"0000000",Parametres!$B$43:$B$54)&gt;0,"",IF(C24=0,"",IF(O24="",C24,""))),"")</f>
        <v/>
      </c>
      <c r="O24" s="22" t="str">
        <f>IFERROR(IF(NETWORKDAYS.INTL(A24,A24,Parametres!#REF!)&gt;0,"",IF(C24=0,"",C24)),"")</f>
        <v/>
      </c>
    </row>
    <row r="25" spans="1:15" ht="20.100000000000001" customHeight="1">
      <c r="A25" s="6">
        <f t="shared" si="3"/>
        <v>45883</v>
      </c>
      <c r="B25" s="11"/>
      <c r="C25" s="11"/>
      <c r="D25" s="11"/>
      <c r="E25" s="12"/>
      <c r="F25" s="12"/>
      <c r="G25" s="13"/>
      <c r="H25" s="13"/>
      <c r="I25" s="14"/>
      <c r="J25" s="15"/>
      <c r="K25" s="20" t="str">
        <f t="shared" si="1"/>
        <v/>
      </c>
      <c r="L25" s="21" t="str">
        <f t="shared" si="2"/>
        <v/>
      </c>
      <c r="M25" s="21" t="str">
        <f t="shared" si="0"/>
        <v/>
      </c>
      <c r="N25" s="21" t="str">
        <f>IFERROR(IF(NETWORKDAYS.INTL(A25,A25,"0000000",Parametres!$B$43:$B$54)&gt;0,"",IF(C25=0,"",IF(O25="",C25,""))),"")</f>
        <v/>
      </c>
      <c r="O25" s="22" t="str">
        <f>IFERROR(IF(NETWORKDAYS.INTL(A25,A25,Parametres!#REF!)&gt;0,"",IF(C25=0,"",C25)),"")</f>
        <v/>
      </c>
    </row>
    <row r="26" spans="1:15" ht="20.100000000000001" customHeight="1">
      <c r="A26" s="6">
        <f t="shared" si="3"/>
        <v>45884</v>
      </c>
      <c r="B26" s="11"/>
      <c r="C26" s="11"/>
      <c r="D26" s="11"/>
      <c r="E26" s="12"/>
      <c r="F26" s="12"/>
      <c r="G26" s="13"/>
      <c r="H26" s="13"/>
      <c r="I26" s="14"/>
      <c r="J26" s="15"/>
      <c r="K26" s="20" t="str">
        <f t="shared" si="1"/>
        <v/>
      </c>
      <c r="L26" s="21" t="str">
        <f t="shared" si="2"/>
        <v/>
      </c>
      <c r="M26" s="21" t="str">
        <f t="shared" si="0"/>
        <v/>
      </c>
      <c r="N26" s="21" t="str">
        <f>IFERROR(IF(NETWORKDAYS.INTL(A26,A26,"0000000",Parametres!$B$43:$B$54)&gt;0,"",IF(C26=0,"",IF(O26="",C26,""))),"")</f>
        <v/>
      </c>
      <c r="O26" s="22" t="str">
        <f>IFERROR(IF(NETWORKDAYS.INTL(A26,A26,Parametres!#REF!)&gt;0,"",IF(C26=0,"",C26)),"")</f>
        <v/>
      </c>
    </row>
    <row r="27" spans="1:15" ht="20.100000000000001" customHeight="1">
      <c r="A27" s="6">
        <f t="shared" si="3"/>
        <v>45885</v>
      </c>
      <c r="B27" s="11"/>
      <c r="C27" s="11"/>
      <c r="D27" s="11"/>
      <c r="E27" s="12"/>
      <c r="F27" s="12"/>
      <c r="G27" s="13"/>
      <c r="H27" s="13"/>
      <c r="I27" s="14"/>
      <c r="J27" s="15"/>
      <c r="K27" s="20" t="str">
        <f t="shared" si="1"/>
        <v/>
      </c>
      <c r="L27" s="21" t="str">
        <f t="shared" si="2"/>
        <v/>
      </c>
      <c r="M27" s="21" t="str">
        <f t="shared" si="0"/>
        <v/>
      </c>
      <c r="N27" s="21" t="str">
        <f>IFERROR(IF(NETWORKDAYS.INTL(A27,A27,"0000000",Parametres!$B$43:$B$54)&gt;0,"",IF(C27=0,"",IF(O27="",C27,""))),"")</f>
        <v/>
      </c>
      <c r="O27" s="22" t="str">
        <f>IFERROR(IF(NETWORKDAYS.INTL(A27,A27,Parametres!#REF!)&gt;0,"",IF(C27=0,"",C27)),"")</f>
        <v/>
      </c>
    </row>
    <row r="28" spans="1:15" ht="20.100000000000001" customHeight="1">
      <c r="A28" s="6">
        <f t="shared" si="3"/>
        <v>45886</v>
      </c>
      <c r="B28" s="11"/>
      <c r="C28" s="11"/>
      <c r="D28" s="11"/>
      <c r="E28" s="12"/>
      <c r="F28" s="12"/>
      <c r="G28" s="13"/>
      <c r="H28" s="13"/>
      <c r="I28" s="14"/>
      <c r="J28" s="15"/>
      <c r="K28" s="20" t="str">
        <f t="shared" si="1"/>
        <v/>
      </c>
      <c r="L28" s="21" t="str">
        <f t="shared" si="2"/>
        <v/>
      </c>
      <c r="M28" s="21" t="str">
        <f t="shared" si="0"/>
        <v/>
      </c>
      <c r="N28" s="21" t="str">
        <f>IFERROR(IF(NETWORKDAYS.INTL(A28,A28,"0000000",Parametres!$B$43:$B$54)&gt;0,"",IF(C28=0,"",IF(O28="",C28,""))),"")</f>
        <v/>
      </c>
      <c r="O28" s="22" t="str">
        <f>IFERROR(IF(NETWORKDAYS.INTL(A28,A28,Parametres!#REF!)&gt;0,"",IF(C28=0,"",C28)),"")</f>
        <v/>
      </c>
    </row>
    <row r="29" spans="1:15" ht="20.100000000000001" customHeight="1">
      <c r="A29" s="6">
        <f t="shared" si="3"/>
        <v>45887</v>
      </c>
      <c r="B29" s="11"/>
      <c r="C29" s="11"/>
      <c r="D29" s="11"/>
      <c r="E29" s="12"/>
      <c r="F29" s="12"/>
      <c r="G29" s="13"/>
      <c r="H29" s="13"/>
      <c r="I29" s="14"/>
      <c r="J29" s="15"/>
      <c r="K29" s="20" t="str">
        <f t="shared" si="1"/>
        <v/>
      </c>
      <c r="L29" s="21" t="str">
        <f t="shared" si="2"/>
        <v/>
      </c>
      <c r="M29" s="21" t="str">
        <f t="shared" si="0"/>
        <v/>
      </c>
      <c r="N29" s="21" t="str">
        <f>IFERROR(IF(NETWORKDAYS.INTL(A29,A29,"0000000",Parametres!$B$43:$B$54)&gt;0,"",IF(C29=0,"",IF(O29="",C29,""))),"")</f>
        <v/>
      </c>
      <c r="O29" s="22" t="str">
        <f>IFERROR(IF(NETWORKDAYS.INTL(A29,A29,Parametres!#REF!)&gt;0,"",IF(C29=0,"",C29)),"")</f>
        <v/>
      </c>
    </row>
    <row r="30" spans="1:15" ht="20.100000000000001" customHeight="1">
      <c r="A30" s="6">
        <f t="shared" si="3"/>
        <v>45888</v>
      </c>
      <c r="B30" s="11"/>
      <c r="C30" s="11"/>
      <c r="D30" s="11"/>
      <c r="E30" s="12"/>
      <c r="F30" s="12"/>
      <c r="G30" s="13"/>
      <c r="H30" s="13"/>
      <c r="I30" s="14"/>
      <c r="J30" s="15"/>
      <c r="K30" s="20" t="str">
        <f t="shared" si="1"/>
        <v/>
      </c>
      <c r="L30" s="21" t="str">
        <f t="shared" si="2"/>
        <v/>
      </c>
      <c r="M30" s="21" t="str">
        <f t="shared" si="0"/>
        <v/>
      </c>
      <c r="N30" s="21" t="str">
        <f>IFERROR(IF(NETWORKDAYS.INTL(A30,A30,"0000000",Parametres!$B$43:$B$54)&gt;0,"",IF(C30=0,"",IF(O30="",C30,""))),"")</f>
        <v/>
      </c>
      <c r="O30" s="22" t="str">
        <f>IFERROR(IF(NETWORKDAYS.INTL(A30,A30,Parametres!#REF!)&gt;0,"",IF(C30=0,"",C30)),"")</f>
        <v/>
      </c>
    </row>
    <row r="31" spans="1:15" ht="20.100000000000001" customHeight="1">
      <c r="A31" s="6">
        <f t="shared" si="3"/>
        <v>45889</v>
      </c>
      <c r="B31" s="11"/>
      <c r="C31" s="11"/>
      <c r="D31" s="11"/>
      <c r="E31" s="12"/>
      <c r="F31" s="12"/>
      <c r="G31" s="13"/>
      <c r="H31" s="13"/>
      <c r="I31" s="14"/>
      <c r="J31" s="15"/>
      <c r="K31" s="20" t="str">
        <f t="shared" si="1"/>
        <v/>
      </c>
      <c r="L31" s="21" t="str">
        <f t="shared" si="2"/>
        <v/>
      </c>
      <c r="M31" s="21" t="str">
        <f t="shared" si="0"/>
        <v/>
      </c>
      <c r="N31" s="21" t="str">
        <f>IFERROR(IF(NETWORKDAYS.INTL(A31,A31,"0000000",Parametres!$B$43:$B$54)&gt;0,"",IF(C31=0,"",IF(O31="",C31,""))),"")</f>
        <v/>
      </c>
      <c r="O31" s="22" t="str">
        <f>IFERROR(IF(NETWORKDAYS.INTL(A31,A31,Parametres!#REF!)&gt;0,"",IF(C31=0,"",C31)),"")</f>
        <v/>
      </c>
    </row>
    <row r="32" spans="1:15" ht="20.100000000000001" customHeight="1">
      <c r="A32" s="6">
        <f t="shared" si="3"/>
        <v>45890</v>
      </c>
      <c r="B32" s="11"/>
      <c r="C32" s="11"/>
      <c r="D32" s="11"/>
      <c r="E32" s="12"/>
      <c r="F32" s="12"/>
      <c r="G32" s="13"/>
      <c r="H32" s="13"/>
      <c r="I32" s="14"/>
      <c r="J32" s="15"/>
      <c r="K32" s="20" t="str">
        <f t="shared" si="1"/>
        <v/>
      </c>
      <c r="L32" s="21" t="str">
        <f t="shared" si="2"/>
        <v/>
      </c>
      <c r="M32" s="21" t="str">
        <f t="shared" si="0"/>
        <v/>
      </c>
      <c r="N32" s="21" t="str">
        <f>IFERROR(IF(NETWORKDAYS.INTL(A32,A32,"0000000",Parametres!$B$43:$B$54)&gt;0,"",IF(C32=0,"",IF(O32="",C32,""))),"")</f>
        <v/>
      </c>
      <c r="O32" s="22" t="str">
        <f>IFERROR(IF(NETWORKDAYS.INTL(A32,A32,Parametres!#REF!)&gt;0,"",IF(C32=0,"",C32)),"")</f>
        <v/>
      </c>
    </row>
    <row r="33" spans="1:15" ht="20.100000000000001" customHeight="1">
      <c r="A33" s="6">
        <f t="shared" si="3"/>
        <v>45891</v>
      </c>
      <c r="B33" s="11"/>
      <c r="C33" s="11"/>
      <c r="D33" s="11"/>
      <c r="E33" s="12"/>
      <c r="F33" s="12"/>
      <c r="G33" s="13"/>
      <c r="H33" s="13"/>
      <c r="I33" s="14"/>
      <c r="J33" s="15"/>
      <c r="K33" s="20" t="str">
        <f t="shared" si="1"/>
        <v/>
      </c>
      <c r="L33" s="21" t="str">
        <f t="shared" si="2"/>
        <v/>
      </c>
      <c r="M33" s="21" t="str">
        <f t="shared" si="0"/>
        <v/>
      </c>
      <c r="N33" s="21" t="str">
        <f>IFERROR(IF(NETWORKDAYS.INTL(A33,A33,"0000000",Parametres!$B$43:$B$54)&gt;0,"",IF(C33=0,"",IF(O33="",C33,""))),"")</f>
        <v/>
      </c>
      <c r="O33" s="22" t="str">
        <f>IFERROR(IF(NETWORKDAYS.INTL(A33,A33,Parametres!#REF!)&gt;0,"",IF(C33=0,"",C33)),"")</f>
        <v/>
      </c>
    </row>
    <row r="34" spans="1:15" ht="20.100000000000001" customHeight="1">
      <c r="A34" s="6">
        <f t="shared" si="3"/>
        <v>45892</v>
      </c>
      <c r="B34" s="11"/>
      <c r="C34" s="11"/>
      <c r="D34" s="11"/>
      <c r="E34" s="12"/>
      <c r="F34" s="12"/>
      <c r="G34" s="13"/>
      <c r="H34" s="13"/>
      <c r="I34" s="14"/>
      <c r="J34" s="15"/>
      <c r="K34" s="20" t="str">
        <f t="shared" si="1"/>
        <v/>
      </c>
      <c r="L34" s="21" t="str">
        <f t="shared" si="2"/>
        <v/>
      </c>
      <c r="M34" s="21" t="str">
        <f t="shared" si="0"/>
        <v/>
      </c>
      <c r="N34" s="21" t="str">
        <f>IFERROR(IF(NETWORKDAYS.INTL(A34,A34,"0000000",Parametres!$B$43:$B$54)&gt;0,"",IF(C34=0,"",IF(O34="",C34,""))),"")</f>
        <v/>
      </c>
      <c r="O34" s="22" t="str">
        <f>IFERROR(IF(NETWORKDAYS.INTL(A34,A34,Parametres!#REF!)&gt;0,"",IF(C34=0,"",C34)),"")</f>
        <v/>
      </c>
    </row>
    <row r="35" spans="1:15" ht="20.100000000000001" customHeight="1">
      <c r="A35" s="6">
        <f t="shared" si="3"/>
        <v>45893</v>
      </c>
      <c r="B35" s="11"/>
      <c r="C35" s="11"/>
      <c r="D35" s="11"/>
      <c r="E35" s="12"/>
      <c r="F35" s="12"/>
      <c r="G35" s="13"/>
      <c r="H35" s="13"/>
      <c r="I35" s="14"/>
      <c r="J35" s="15"/>
      <c r="K35" s="20" t="str">
        <f t="shared" si="1"/>
        <v/>
      </c>
      <c r="L35" s="21" t="str">
        <f t="shared" si="2"/>
        <v/>
      </c>
      <c r="M35" s="21" t="str">
        <f t="shared" si="0"/>
        <v/>
      </c>
      <c r="N35" s="21" t="str">
        <f>IFERROR(IF(NETWORKDAYS.INTL(A35,A35,"0000000",Parametres!$B$43:$B$54)&gt;0,"",IF(C35=0,"",IF(O35="",C35,""))),"")</f>
        <v/>
      </c>
      <c r="O35" s="22" t="str">
        <f>IFERROR(IF(NETWORKDAYS.INTL(A35,A35,Parametres!#REF!)&gt;0,"",IF(C35=0,"",C35)),"")</f>
        <v/>
      </c>
    </row>
    <row r="36" spans="1:15" ht="20.100000000000001" customHeight="1">
      <c r="A36" s="6">
        <f t="shared" si="3"/>
        <v>45894</v>
      </c>
      <c r="B36" s="11"/>
      <c r="C36" s="11"/>
      <c r="D36" s="11"/>
      <c r="E36" s="12"/>
      <c r="F36" s="12"/>
      <c r="G36" s="13"/>
      <c r="H36" s="13"/>
      <c r="I36" s="14"/>
      <c r="J36" s="15"/>
      <c r="K36" s="20" t="str">
        <f t="shared" si="1"/>
        <v/>
      </c>
      <c r="L36" s="21" t="str">
        <f t="shared" si="2"/>
        <v/>
      </c>
      <c r="M36" s="21" t="str">
        <f t="shared" si="0"/>
        <v/>
      </c>
      <c r="N36" s="21" t="str">
        <f>IFERROR(IF(NETWORKDAYS.INTL(A36,A36,"0000000",Parametres!$B$43:$B$54)&gt;0,"",IF(C36=0,"",IF(O36="",C36,""))),"")</f>
        <v/>
      </c>
      <c r="O36" s="22" t="str">
        <f>IFERROR(IF(NETWORKDAYS.INTL(A36,A36,Parametres!#REF!)&gt;0,"",IF(C36=0,"",C36)),"")</f>
        <v/>
      </c>
    </row>
    <row r="37" spans="1:15" ht="20.100000000000001" customHeight="1">
      <c r="A37" s="6">
        <f t="shared" si="3"/>
        <v>45895</v>
      </c>
      <c r="B37" s="11"/>
      <c r="C37" s="11"/>
      <c r="D37" s="11"/>
      <c r="E37" s="12"/>
      <c r="F37" s="12"/>
      <c r="G37" s="13"/>
      <c r="H37" s="13"/>
      <c r="I37" s="14"/>
      <c r="J37" s="15"/>
      <c r="K37" s="20" t="str">
        <f t="shared" si="1"/>
        <v/>
      </c>
      <c r="L37" s="21" t="str">
        <f t="shared" si="2"/>
        <v/>
      </c>
      <c r="M37" s="21" t="str">
        <f t="shared" si="0"/>
        <v/>
      </c>
      <c r="N37" s="21" t="str">
        <f>IFERROR(IF(NETWORKDAYS.INTL(A37,A37,"0000000",Parametres!$B$43:$B$54)&gt;0,"",IF(C37=0,"",IF(O37="",C37,""))),"")</f>
        <v/>
      </c>
      <c r="O37" s="22" t="str">
        <f>IFERROR(IF(NETWORKDAYS.INTL(A37,A37,Parametres!#REF!)&gt;0,"",IF(C37=0,"",C37)),"")</f>
        <v/>
      </c>
    </row>
    <row r="38" spans="1:15" ht="20.100000000000001" customHeight="1">
      <c r="A38" s="6">
        <f t="shared" si="3"/>
        <v>45896</v>
      </c>
      <c r="B38" s="11"/>
      <c r="C38" s="11"/>
      <c r="D38" s="11"/>
      <c r="E38" s="12"/>
      <c r="F38" s="12"/>
      <c r="G38" s="13"/>
      <c r="H38" s="13"/>
      <c r="I38" s="14"/>
      <c r="J38" s="15"/>
      <c r="K38" s="20" t="str">
        <f t="shared" si="1"/>
        <v/>
      </c>
      <c r="L38" s="21" t="str">
        <f t="shared" si="2"/>
        <v/>
      </c>
      <c r="M38" s="21" t="str">
        <f t="shared" si="0"/>
        <v/>
      </c>
      <c r="N38" s="21" t="str">
        <f>IFERROR(IF(NETWORKDAYS.INTL(A38,A38,"0000000",Parametres!$B$43:$B$54)&gt;0,"",IF(C38=0,"",IF(O38="",C38,""))),"")</f>
        <v/>
      </c>
      <c r="O38" s="22" t="str">
        <f>IFERROR(IF(NETWORKDAYS.INTL(A38,A38,Parametres!#REF!)&gt;0,"",IF(C38=0,"",C38)),"")</f>
        <v/>
      </c>
    </row>
    <row r="39" spans="1:15" ht="20.100000000000001" customHeight="1">
      <c r="A39" s="6">
        <f t="shared" si="3"/>
        <v>45897</v>
      </c>
      <c r="B39" s="11"/>
      <c r="C39" s="11"/>
      <c r="D39" s="11"/>
      <c r="E39" s="12"/>
      <c r="F39" s="12"/>
      <c r="G39" s="13"/>
      <c r="H39" s="13"/>
      <c r="I39" s="14"/>
      <c r="J39" s="15"/>
      <c r="K39" s="20" t="str">
        <f t="shared" si="1"/>
        <v/>
      </c>
      <c r="L39" s="21" t="str">
        <f t="shared" si="2"/>
        <v/>
      </c>
      <c r="M39" s="21" t="str">
        <f t="shared" si="0"/>
        <v/>
      </c>
      <c r="N39" s="21" t="str">
        <f>IFERROR(IF(NETWORKDAYS.INTL(A39,A39,"0000000",Parametres!$B$43:$B$54)&gt;0,"",IF(C39=0,"",IF(O39="",C39,""))),"")</f>
        <v/>
      </c>
      <c r="O39" s="22" t="str">
        <f>IFERROR(IF(NETWORKDAYS.INTL(A39,A39,Parametres!#REF!)&gt;0,"",IF(C39=0,"",C39)),"")</f>
        <v/>
      </c>
    </row>
    <row r="40" spans="1:15" ht="20.100000000000001" customHeight="1">
      <c r="A40" s="6">
        <f t="shared" si="3"/>
        <v>45898</v>
      </c>
      <c r="B40" s="11"/>
      <c r="C40" s="11"/>
      <c r="D40" s="11"/>
      <c r="E40" s="12"/>
      <c r="F40" s="12"/>
      <c r="G40" s="13"/>
      <c r="H40" s="13"/>
      <c r="I40" s="14"/>
      <c r="J40" s="15"/>
      <c r="K40" s="20" t="str">
        <f t="shared" si="1"/>
        <v/>
      </c>
      <c r="L40" s="21" t="str">
        <f t="shared" si="2"/>
        <v/>
      </c>
      <c r="M40" s="21" t="str">
        <f t="shared" si="0"/>
        <v/>
      </c>
      <c r="N40" s="21" t="str">
        <f>IFERROR(IF(NETWORKDAYS.INTL(A40,A40,"0000000",Parametres!$B$43:$B$54)&gt;0,"",IF(C40=0,"",IF(O40="",C40,""))),"")</f>
        <v/>
      </c>
      <c r="O40" s="22" t="str">
        <f>IFERROR(IF(NETWORKDAYS.INTL(A40,A40,Parametres!#REF!)&gt;0,"",IF(C40=0,"",C40)),"")</f>
        <v/>
      </c>
    </row>
    <row r="41" spans="1:15" ht="20.100000000000001" customHeight="1">
      <c r="A41" s="6">
        <f t="shared" si="3"/>
        <v>45899</v>
      </c>
      <c r="B41" s="11"/>
      <c r="C41" s="11"/>
      <c r="D41" s="11"/>
      <c r="E41" s="12"/>
      <c r="F41" s="12"/>
      <c r="G41" s="13"/>
      <c r="H41" s="13"/>
      <c r="I41" s="14"/>
      <c r="J41" s="15"/>
      <c r="K41" s="20" t="str">
        <f t="shared" si="1"/>
        <v/>
      </c>
      <c r="L41" s="21" t="str">
        <f t="shared" si="2"/>
        <v/>
      </c>
      <c r="M41" s="21" t="str">
        <f t="shared" si="0"/>
        <v/>
      </c>
      <c r="N41" s="21" t="str">
        <f>IFERROR(IF(NETWORKDAYS.INTL(A41,A41,"0000000",Parametres!$B$43:$B$54)&gt;0,"",IF(C41=0,"",IF(O41="",C41,""))),"")</f>
        <v/>
      </c>
      <c r="O41" s="22" t="str">
        <f>IFERROR(IF(NETWORKDAYS.INTL(A41,A41,Parametres!#REF!)&gt;0,"",IF(C41=0,"",C41)),"")</f>
        <v/>
      </c>
    </row>
    <row r="42" spans="1:15" ht="20.100000000000001" customHeight="1">
      <c r="A42" s="6">
        <f t="shared" si="3"/>
        <v>45900</v>
      </c>
      <c r="B42" s="11"/>
      <c r="C42" s="11"/>
      <c r="D42" s="11"/>
      <c r="E42" s="12"/>
      <c r="F42" s="12"/>
      <c r="G42" s="12"/>
      <c r="H42" s="12"/>
      <c r="I42" s="16"/>
      <c r="J42" s="15"/>
      <c r="K42" s="20" t="str">
        <f t="shared" si="1"/>
        <v/>
      </c>
      <c r="L42" s="21" t="str">
        <f t="shared" si="2"/>
        <v/>
      </c>
      <c r="M42" s="21" t="str">
        <f t="shared" si="0"/>
        <v/>
      </c>
      <c r="N42" s="21" t="str">
        <f>IFERROR(IF(NETWORKDAYS.INTL(A42,A42,"0000000",Parametres!$B$43:$B$54)&gt;0,"",IF(C42=0,"",IF(O42="",C42,""))),"")</f>
        <v/>
      </c>
      <c r="O42" s="22" t="str">
        <f>IFERROR(IF(NETWORKDAYS.INTL(A42,A42,Parametres!#REF!)&gt;0,"",IF(C42=0,"",C42)),"")</f>
        <v/>
      </c>
    </row>
    <row r="43" spans="1:15">
      <c r="A43" s="79" t="str">
        <f>_xlfn.CONCAT("Récapitulatif du mois de ",TEXT(30*MONTH($A$12),"mmmm")," ",YEAR($A$12))</f>
        <v>Récapitulatif du mois de août 2025</v>
      </c>
      <c r="B43" s="79"/>
      <c r="C43" s="79"/>
      <c r="D43" s="7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0"/>
      <c r="B44" s="80"/>
      <c r="C44" s="80"/>
      <c r="D44" s="8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customHeight="1">
      <c r="A45" s="80"/>
      <c r="B45" s="80"/>
      <c r="C45" s="80"/>
      <c r="D45" s="8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customHeight="1">
      <c r="A46" s="66" t="s">
        <v>69</v>
      </c>
      <c r="B46" s="73"/>
      <c r="C46" s="73"/>
      <c r="D46" s="7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customHeight="1">
      <c r="A47" s="65" t="s">
        <v>70</v>
      </c>
      <c r="B47" s="71"/>
      <c r="C47" s="73"/>
      <c r="D47" s="7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customHeight="1">
      <c r="A48" s="65" t="s">
        <v>71</v>
      </c>
      <c r="B48" s="71"/>
      <c r="C48" s="73"/>
      <c r="D48" s="7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23" t="s">
        <v>72</v>
      </c>
      <c r="B49" s="24"/>
      <c r="C49" s="24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25" t="s">
        <v>54</v>
      </c>
      <c r="B50" s="26"/>
      <c r="C50" s="26"/>
      <c r="D50" s="27">
        <f>SUM(C12:C42)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28" t="s">
        <v>73</v>
      </c>
      <c r="B51" s="29"/>
      <c r="C51" s="29"/>
      <c r="D51" s="32">
        <f>COUNTIF(C12:C42,"&gt;0")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25" t="s">
        <v>60</v>
      </c>
      <c r="B52" s="26"/>
      <c r="C52" s="26"/>
      <c r="D52" s="27">
        <f>SUM(M12:M43)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28" t="s">
        <v>59</v>
      </c>
      <c r="B53" s="29"/>
      <c r="C53" s="29"/>
      <c r="D53" s="30">
        <f>SUM(L12:L43)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25" t="s">
        <v>74</v>
      </c>
      <c r="B54" s="26"/>
      <c r="C54" s="26"/>
      <c r="D54" s="27">
        <f>SUM(O12:O42)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28" t="s">
        <v>75</v>
      </c>
      <c r="B55" s="29"/>
      <c r="C55" s="29"/>
      <c r="D55" s="30">
        <f>SUM(N12:N42)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23" t="s">
        <v>57</v>
      </c>
      <c r="B56" s="24"/>
      <c r="C56" s="24"/>
      <c r="D56" s="2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25" t="s">
        <v>76</v>
      </c>
      <c r="B57" s="26"/>
      <c r="C57" s="26"/>
      <c r="D57" s="31">
        <f>COUNTIF(F12:F42,"Fourni par l'assistante maternelle")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28" t="s">
        <v>77</v>
      </c>
      <c r="B58" s="29"/>
      <c r="C58" s="29"/>
      <c r="D58" s="32">
        <f>COUNTIF(F12:F42,"Fourni par les parents")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25" t="s">
        <v>78</v>
      </c>
      <c r="B59" s="26"/>
      <c r="C59" s="26"/>
      <c r="D59" s="33">
        <f>COUNTIFS(G12:G42,"Oui",F12:F42,"Fourni par l'assistante maternelle")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28" t="s">
        <v>79</v>
      </c>
      <c r="B60" s="29"/>
      <c r="C60" s="29"/>
      <c r="D60" s="34">
        <f>COUNTIFS(H12:H42,"Oui",F12:F42,"Fourni par l'assistante maternelle")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23" t="s">
        <v>58</v>
      </c>
      <c r="B61" s="24"/>
      <c r="C61" s="24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25" t="s">
        <v>80</v>
      </c>
      <c r="B62" s="26"/>
      <c r="C62" s="26"/>
      <c r="D62" s="35">
        <f>SUM(K12:K42)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23" t="s">
        <v>81</v>
      </c>
      <c r="B63" s="24"/>
      <c r="C63" s="60" t="s">
        <v>82</v>
      </c>
      <c r="D63" s="60" t="s">
        <v>83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thickBot="1">
      <c r="A64" s="26" t="s">
        <v>19</v>
      </c>
      <c r="B64" s="26"/>
      <c r="C64" s="31">
        <f>COUNTIFS(E$12:E$42,A64,D$12:D$42,"&gt;0")</f>
        <v>0</v>
      </c>
      <c r="D64" s="27">
        <f>SUMIF(E12:E42,A64,D12:D42)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thickBot="1">
      <c r="A65" s="36" t="s">
        <v>20</v>
      </c>
      <c r="B65" s="29"/>
      <c r="C65" s="31">
        <f t="shared" ref="C65:C72" si="4">COUNTIFS(E$12:E$42,A65,D$12:D$42,"&gt;0")</f>
        <v>0</v>
      </c>
      <c r="D65" s="30">
        <f>SUMIF(E12:E42,A65,D12:D42)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thickBot="1">
      <c r="A66" s="37" t="s">
        <v>21</v>
      </c>
      <c r="B66" s="26"/>
      <c r="C66" s="31">
        <f t="shared" si="4"/>
        <v>0</v>
      </c>
      <c r="D66" s="27">
        <f>SUMIF(E12:E42,A66,D12:D42)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75" thickBot="1">
      <c r="A67" s="36" t="s">
        <v>22</v>
      </c>
      <c r="B67" s="29"/>
      <c r="C67" s="31">
        <f t="shared" si="4"/>
        <v>0</v>
      </c>
      <c r="D67" s="30">
        <f>SUMIF(E12:E42,A67,D12:D42)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75" thickBot="1">
      <c r="A68" s="37" t="s">
        <v>23</v>
      </c>
      <c r="B68" s="26"/>
      <c r="C68" s="31">
        <f t="shared" si="4"/>
        <v>0</v>
      </c>
      <c r="D68" s="27">
        <f>SUMIF(E12:E42,A68,D12:D42)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75" thickBot="1">
      <c r="A69" s="36" t="s">
        <v>24</v>
      </c>
      <c r="B69" s="29"/>
      <c r="C69" s="31">
        <f t="shared" si="4"/>
        <v>0</v>
      </c>
      <c r="D69" s="30">
        <f>SUMIF(E12:E42,A69,D12:D42)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75" thickBot="1">
      <c r="A70" s="37" t="s">
        <v>25</v>
      </c>
      <c r="B70" s="26"/>
      <c r="C70" s="31">
        <f t="shared" si="4"/>
        <v>0</v>
      </c>
      <c r="D70" s="27">
        <f>SUMIF(E12:E42,A70,D12:D42)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57" t="s">
        <v>26</v>
      </c>
      <c r="B71" s="26"/>
      <c r="C71" s="31">
        <f t="shared" si="4"/>
        <v>0</v>
      </c>
      <c r="D71" s="27">
        <f>SUMIF(E12:E42,A71,D12:D42)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0" t="s">
        <v>84</v>
      </c>
      <c r="B72" s="38"/>
      <c r="C72" s="68">
        <f t="shared" si="4"/>
        <v>0</v>
      </c>
      <c r="D72" s="6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57" t="s">
        <v>85</v>
      </c>
      <c r="B73" s="26"/>
      <c r="C73" s="31"/>
      <c r="D73" s="67">
        <f>-B47+SUM(B12:B42)*B48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23" t="s">
        <v>86</v>
      </c>
      <c r="B74" s="38"/>
      <c r="C74" s="38"/>
      <c r="D74" s="3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25" t="s">
        <v>87</v>
      </c>
      <c r="B75" s="26"/>
      <c r="C75" s="26"/>
      <c r="D75" s="31">
        <f>COUNTIF(C12:C42,"&gt;=8")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28" t="s">
        <v>88</v>
      </c>
      <c r="B76" s="29"/>
      <c r="C76" s="29"/>
      <c r="D76" s="30">
        <f>SUMIF(B12:C42,"&lt;8",B12:C42)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idden="1">
      <c r="A77" s="1" t="str">
        <f t="shared" si="3"/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idden="1">
      <c r="A78" s="1" t="str">
        <f t="shared" ref="A78" si="5">IF(A77&gt;(EOMONTH(A$12,0)-1),"",A77+1)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sheetProtection algorithmName="SHA-512" hashValue="2cqvohKVRTIL/SxeMYfINllvQKNQTPcQ0+FUzKPtSqd53fvRmPvTCitd8/GIshpPq8nGjAekJSdN0JzV7cckIw==" saltValue="4y4Rpl6ZnIY2/riaUMWIYQ==" spinCount="100000" sheet="1" selectLockedCells="1"/>
  <mergeCells count="28">
    <mergeCell ref="FZ3:GB3"/>
    <mergeCell ref="GP3:GR3"/>
    <mergeCell ref="HF3:HH3"/>
    <mergeCell ref="HV3:HX3"/>
    <mergeCell ref="IL3:IN3"/>
    <mergeCell ref="A43:D45"/>
    <mergeCell ref="CH3:CJ3"/>
    <mergeCell ref="CX3:CZ3"/>
    <mergeCell ref="DN3:DP3"/>
    <mergeCell ref="ED3:EF3"/>
    <mergeCell ref="ET3:EV3"/>
    <mergeCell ref="FJ3:FL3"/>
    <mergeCell ref="N3:N4"/>
    <mergeCell ref="O3:O4"/>
    <mergeCell ref="V3:X3"/>
    <mergeCell ref="AL3:AN3"/>
    <mergeCell ref="BB3:BD3"/>
    <mergeCell ref="BR3:BT3"/>
    <mergeCell ref="E2:O2"/>
    <mergeCell ref="A3:A4"/>
    <mergeCell ref="B3:B4"/>
    <mergeCell ref="C3:C4"/>
    <mergeCell ref="D3:D4"/>
    <mergeCell ref="E3:E4"/>
    <mergeCell ref="F3:H3"/>
    <mergeCell ref="I3:K3"/>
    <mergeCell ref="L3:L4"/>
    <mergeCell ref="M3:M4"/>
  </mergeCells>
  <conditionalFormatting sqref="A12">
    <cfRule type="expression" dxfId="4" priority="1">
      <formula>_xludf.WEEKDAY(A12-1)=7</formula>
    </cfRule>
  </conditionalFormatting>
  <dataValidations count="3">
    <dataValidation type="list" allowBlank="1" showInputMessage="1" showErrorMessage="1" sqref="J12:J42" xr:uid="{2D097319-551A-4C43-973A-12ACB115BFD9}">
      <formula1>"1,2,3,4,5,6,7,8"</formula1>
    </dataValidation>
    <dataValidation type="list" allowBlank="1" showInputMessage="1" showErrorMessage="1" sqref="G12:H42" xr:uid="{6B8E2F46-7844-4943-AA19-360E7B16DAED}">
      <formula1>"Oui,Non"</formula1>
    </dataValidation>
    <dataValidation type="list" allowBlank="1" showInputMessage="1" showErrorMessage="1" sqref="F12:F42" xr:uid="{2DFA3B3A-8912-42AA-B20F-9B3E5CCE3FA4}">
      <formula1>"Fourni par l'assistante maternelle,Fourni par les parents"</formula1>
    </dataValidation>
  </dataValidations>
  <pageMargins left="0.25" right="0.25" top="0.75" bottom="0.75" header="0.3" footer="0.3"/>
  <pageSetup paperSize="9" scale="47" fitToHeight="0" orientation="landscape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4E3FAD-E435-472C-A3C0-7A9D0CA3291A}">
          <x14:formula1>
            <xm:f>Parametres!$B$34:$B$41</xm:f>
          </x14:formula1>
          <xm:sqref>E12:E42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Frédéric CONSEIL</dc:creator>
  <cp:keywords/>
  <dc:description/>
  <cp:lastModifiedBy>Frédéric CONSEIL</cp:lastModifiedBy>
  <cp:revision/>
  <dcterms:created xsi:type="dcterms:W3CDTF">2020-05-28T12:14:27Z</dcterms:created>
  <dcterms:modified xsi:type="dcterms:W3CDTF">2025-03-28T13:18:52Z</dcterms:modified>
  <cp:category/>
  <cp:contentStatus/>
</cp:coreProperties>
</file>